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I\Jezici\HR EVLADA 2X0524\"/>
    </mc:Choice>
  </mc:AlternateContent>
  <xr:revisionPtr revIDLastSave="0" documentId="13_ncr:1_{13DECCE8-2576-4551-AA08-E7D930B85DCD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5" l="1"/>
  <c r="J33" i="25"/>
  <c r="J32" i="25"/>
  <c r="J31" i="25"/>
  <c r="J30" i="25"/>
  <c r="J29" i="25"/>
  <c r="J35" i="25" s="1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H34" i="25"/>
  <c r="H33" i="25"/>
  <c r="H32" i="25"/>
  <c r="H31" i="25"/>
  <c r="H30" i="25"/>
  <c r="H29" i="25"/>
  <c r="H35" i="25" s="1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F34" i="25"/>
  <c r="F33" i="25"/>
  <c r="F32" i="25"/>
  <c r="F31" i="25"/>
  <c r="F30" i="25"/>
  <c r="F29" i="25"/>
  <c r="F35" i="25" s="1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D34" i="25"/>
  <c r="D33" i="25"/>
  <c r="D32" i="25"/>
  <c r="D31" i="25"/>
  <c r="D30" i="25"/>
  <c r="D29" i="25"/>
  <c r="D35" i="25" s="1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I35" i="24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E34" i="24"/>
  <c r="E29" i="24"/>
  <c r="C34" i="24"/>
  <c r="C29" i="24"/>
  <c r="E35" i="24" l="1"/>
  <c r="C35" i="24"/>
  <c r="E34" i="23"/>
  <c r="C34" i="23"/>
  <c r="C29" i="23"/>
  <c r="E29" i="23"/>
  <c r="I34" i="24"/>
  <c r="G34" i="24"/>
  <c r="G29" i="24"/>
  <c r="G35" i="24" s="1"/>
  <c r="I29" i="24"/>
  <c r="E35" i="23" l="1"/>
  <c r="C35" i="23"/>
  <c r="I29" i="25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H23" i="24"/>
  <c r="G35" i="25"/>
  <c r="G34" i="23"/>
  <c r="J34" i="24"/>
  <c r="I34" i="23"/>
  <c r="I29" i="23"/>
  <c r="G29" i="23"/>
  <c r="I35" i="23" l="1"/>
  <c r="J29" i="23" s="1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7" i="23"/>
  <c r="J30" i="23"/>
  <c r="J12" i="23"/>
  <c r="J26" i="23"/>
  <c r="J18" i="23"/>
  <c r="J24" i="23"/>
  <c r="J11" i="23"/>
  <c r="J14" i="23"/>
  <c r="J20" i="23"/>
  <c r="J33" i="23"/>
  <c r="J17" i="23"/>
  <c r="H35" i="23" l="1"/>
  <c r="C34" i="25" l="1"/>
  <c r="E34" i="25"/>
  <c r="E29" i="25"/>
  <c r="C29" i="25"/>
  <c r="D11" i="24"/>
  <c r="E35" i="25" l="1"/>
  <c r="C35" i="25"/>
  <c r="D33" i="24"/>
  <c r="D28" i="24"/>
  <c r="D16" i="24"/>
  <c r="D34" i="24"/>
  <c r="D30" i="24"/>
  <c r="D22" i="24"/>
  <c r="F34" i="24"/>
  <c r="F26" i="24"/>
  <c r="F18" i="24"/>
  <c r="F11" i="24"/>
  <c r="F23" i="24"/>
  <c r="F14" i="24"/>
  <c r="F29" i="24"/>
  <c r="F33" i="24"/>
  <c r="F31" i="24"/>
  <c r="F27" i="24"/>
  <c r="F25" i="24"/>
  <c r="F21" i="24"/>
  <c r="F19" i="24"/>
  <c r="F17" i="24"/>
  <c r="F15" i="24"/>
  <c r="F13" i="24"/>
  <c r="F30" i="24"/>
  <c r="F24" i="24"/>
  <c r="F20" i="24"/>
  <c r="F16" i="24"/>
  <c r="F12" i="24"/>
  <c r="F32" i="24"/>
  <c r="F28" i="24"/>
  <c r="F22" i="24"/>
  <c r="D31" i="24"/>
  <c r="D29" i="24"/>
  <c r="D27" i="24"/>
  <c r="D25" i="24"/>
  <c r="D23" i="24"/>
  <c r="D21" i="24"/>
  <c r="D19" i="24"/>
  <c r="D17" i="24"/>
  <c r="D15" i="24"/>
  <c r="D13" i="24"/>
  <c r="D32" i="24"/>
  <c r="D26" i="24"/>
  <c r="D24" i="24"/>
  <c r="D20" i="24"/>
  <c r="D18" i="24"/>
  <c r="D14" i="24"/>
  <c r="D12" i="24"/>
  <c r="F29" i="23"/>
  <c r="D35" i="24" l="1"/>
  <c r="F33" i="23"/>
  <c r="F34" i="23"/>
  <c r="F35" i="23" s="1"/>
  <c r="F31" i="23"/>
  <c r="F30" i="23"/>
  <c r="F14" i="23"/>
  <c r="F11" i="23"/>
  <c r="F22" i="23"/>
  <c r="D26" i="23"/>
  <c r="D11" i="23"/>
  <c r="D29" i="23"/>
  <c r="D20" i="23"/>
  <c r="F35" i="24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<sst xmlns="http://schemas.openxmlformats.org/spreadsheetml/2006/main" count="209" uniqueCount="63">
  <si>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</si>
  <si>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</si>
  <si>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</si>
  <si>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</si>
  <si>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</si>
  <si>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</si>
  <si>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</si>
  <si>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</si>
  <si>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</si>
  <si>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</si>
  <si>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</si>
  <si>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</si>
  <si>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</si>
  <si>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</si>
  <si>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</si>
  <si>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</si>
  <si>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</si>
  <si>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</si>
  <si>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</si>
  <si>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</si>
  <si>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</si>
  <si>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</si>
  <si>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</si>
  <si>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</si>
  <si>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</si>
  <si>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</si>
  <si>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</si>
  <si>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</si>
  <si>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</si>
  <si>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</si>
  <si>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</si>
  <si>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</si>
  <si>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</si>
  <si>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</si>
  <si>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</si>
  <si>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</si>
  <si>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</si>
  <si>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</si>
  <si>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</si>
  <si>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</si>
  <si>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</si>
  <si>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</si>
  <si>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</si>
  <si>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</si>
  <si>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</si>
  <si>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</si>
  <si>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</si>
  <si>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</si>
  <si>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</si>
  <si>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</si>
  <si>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</si>
  <si>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</si>
  <si>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</si>
  <si>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</si>
  <si>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</si>
  <si>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</si>
  <si>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I-II-2023</t>
  </si>
  <si>
    <t>I-II-2024</t>
  </si>
  <si>
    <t xml:space="preserve">Osiguranje robe u prijevozu </t>
  </si>
  <si>
    <t>Osiguranje jamstva</t>
  </si>
  <si>
    <t>Osiguranje raznih financijskih gubitaka</t>
  </si>
  <si>
    <t>*Podatci su dati na osnovu nerevidiranih izvješća društava za sjedištem u Federaciji Bosne i Hercegovine.</t>
  </si>
  <si>
    <t>*Podatci su dati na osnovu nerevidiranih izvješća društava za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</si>
</sst>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3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53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4"/>
      <c r="B8" s="57" t="s">
        <v>26</v>
      </c>
      <c r="C8" s="57"/>
      <c r="D8" s="57"/>
      <c r="E8" s="57"/>
      <c r="F8" s="57"/>
      <c r="G8" s="57"/>
      <c r="H8" s="57"/>
      <c r="I8" s="57"/>
      <c r="J8" s="60"/>
    </row>
    <row r="9" spans="1:12" ht="38.25" customHeight="1" x14ac:dyDescent="0.25">
      <c r="A9" s="11" t="s">
        <v>49</v>
      </c>
      <c r="B9" s="58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52" t="s">
        <v>50</v>
      </c>
    </row>
    <row r="10" spans="1:12" ht="31.5" customHeight="1" thickBot="1" x14ac:dyDescent="0.3">
      <c r="A10" s="10"/>
      <c r="B10" s="59"/>
      <c r="C10" s="12" t="s">
        <v>56</v>
      </c>
      <c r="D10" s="12" t="s">
        <v>25</v>
      </c>
      <c r="E10" s="12" t="s">
        <v>56</v>
      </c>
      <c r="F10" s="12" t="s">
        <v>25</v>
      </c>
      <c r="G10" s="12" t="s">
        <v>57</v>
      </c>
      <c r="H10" s="12" t="s">
        <v>25</v>
      </c>
      <c r="I10" s="12" t="s">
        <v>57</v>
      </c>
      <c r="J10" s="51" t="s">
        <v>25</v>
      </c>
    </row>
    <row r="11" spans="1:12" x14ac:dyDescent="0.25">
      <c r="A11" s="32" t="s">
        <v>0</v>
      </c>
      <c r="B11" s="13" t="s">
        <v>27</v>
      </c>
      <c r="C11" s="28">
        <f>FBiH!C11+RS!C11</f>
        <v>2829</v>
      </c>
      <c r="D11" s="49">
        <f t="shared" ref="D11:D34" si="0">C11/C$35*100</f>
        <v>10.834514189422082</v>
      </c>
      <c r="E11" s="28">
        <f>FBiH!E11+RS!E11</f>
        <v>3890391</v>
      </c>
      <c r="F11" s="46">
        <f t="shared" ref="F11:F34" si="1">E11/E$35*100</f>
        <v>6.4043947050230612</v>
      </c>
      <c r="G11" s="28">
        <f>FBiH!G11+RS!G11</f>
        <v>2926</v>
      </c>
      <c r="H11" s="49">
        <f t="shared" ref="H11:H34" si="2">G11/G$35*100</f>
        <v>9.6711287390513956</v>
      </c>
      <c r="I11" s="28">
        <f>FBiH!I11+RS!I11</f>
        <v>3813671</v>
      </c>
      <c r="J11" s="46">
        <f t="shared" ref="J11:J34" si="3">I11/I$35*100</f>
        <v>5.6159362010895135</v>
      </c>
    </row>
    <row r="12" spans="1:12" x14ac:dyDescent="0.25">
      <c r="A12" s="33" t="s">
        <v>1</v>
      </c>
      <c r="B12" s="13" t="s">
        <v>28</v>
      </c>
      <c r="C12" s="28">
        <f>FBiH!C12+RS!C12</f>
        <v>5179</v>
      </c>
      <c r="D12" s="49">
        <f t="shared" si="0"/>
        <v>19.834552487457394</v>
      </c>
      <c r="E12" s="28">
        <f>FBiH!E12+RS!E12</f>
        <v>1261826</v>
      </c>
      <c r="F12" s="46">
        <f t="shared" si="1"/>
        <v>2.0772286778013904</v>
      </c>
      <c r="G12" s="28">
        <f>FBiH!G12+RS!G12</f>
        <v>5990</v>
      </c>
      <c r="H12" s="49">
        <f t="shared" si="2"/>
        <v>19.798380432986285</v>
      </c>
      <c r="I12" s="28">
        <f>FBiH!I12+RS!I12</f>
        <v>1241571</v>
      </c>
      <c r="J12" s="46">
        <f t="shared" si="3"/>
        <v>1.8283128054630065</v>
      </c>
      <c r="L12" s="1"/>
    </row>
    <row r="13" spans="1:12" x14ac:dyDescent="0.25">
      <c r="A13" s="33" t="s">
        <v>2</v>
      </c>
      <c r="B13" s="13" t="s">
        <v>29</v>
      </c>
      <c r="C13" s="28">
        <f>FBiH!C13+RS!C13</f>
        <v>4177</v>
      </c>
      <c r="D13" s="49">
        <f t="shared" si="0"/>
        <v>15.997089349316379</v>
      </c>
      <c r="E13" s="28">
        <f>FBiH!E13+RS!E13</f>
        <v>9285073</v>
      </c>
      <c r="F13" s="46">
        <f t="shared" si="1"/>
        <v>15.285166030086073</v>
      </c>
      <c r="G13" s="28">
        <f>FBiH!G13+RS!G13</f>
        <v>4701</v>
      </c>
      <c r="H13" s="49">
        <f t="shared" si="2"/>
        <v>15.537927615270203</v>
      </c>
      <c r="I13" s="28">
        <f>FBiH!I13+RS!I13</f>
        <v>11639157</v>
      </c>
      <c r="J13" s="46">
        <f t="shared" si="3"/>
        <v>17.139591523879332</v>
      </c>
    </row>
    <row r="14" spans="1:12" x14ac:dyDescent="0.25">
      <c r="A14" s="33" t="s">
        <v>3</v>
      </c>
      <c r="B14" s="13" t="s">
        <v>30</v>
      </c>
      <c r="C14" s="28">
        <f>FBiH!C14+RS!C14</f>
        <v>0</v>
      </c>
      <c r="D14" s="49">
        <f t="shared" si="0"/>
        <v>0</v>
      </c>
      <c r="E14" s="28">
        <f>FBiH!E14+RS!E14</f>
        <v>0</v>
      </c>
      <c r="F14" s="46">
        <f t="shared" si="1"/>
        <v>0</v>
      </c>
      <c r="G14" s="28">
        <f>FBiH!G14+RS!G14</f>
        <v>2</v>
      </c>
      <c r="H14" s="49">
        <f t="shared" si="2"/>
        <v>6.6104776070071061E-3</v>
      </c>
      <c r="I14" s="28">
        <f>FBiH!I14+RS!I14</f>
        <v>435</v>
      </c>
      <c r="J14" s="46">
        <f t="shared" si="3"/>
        <v>6.4057236386514153E-4</v>
      </c>
    </row>
    <row r="15" spans="1:12" x14ac:dyDescent="0.25">
      <c r="A15" s="33" t="s">
        <v>4</v>
      </c>
      <c r="B15" s="13" t="s">
        <v>31</v>
      </c>
      <c r="C15" s="28">
        <f>FBiH!C15+RS!C15</f>
        <v>0</v>
      </c>
      <c r="D15" s="49">
        <f t="shared" si="0"/>
        <v>0</v>
      </c>
      <c r="E15" s="28">
        <f>FBiH!E15+RS!E15</f>
        <v>0</v>
      </c>
      <c r="F15" s="46">
        <f t="shared" si="1"/>
        <v>0</v>
      </c>
      <c r="G15" s="28">
        <f>FBiH!G15+RS!G15</f>
        <v>1</v>
      </c>
      <c r="H15" s="49">
        <f t="shared" si="2"/>
        <v>3.305238803503553E-3</v>
      </c>
      <c r="I15" s="28">
        <f>FBiH!I15+RS!I15</f>
        <v>8822</v>
      </c>
      <c r="J15" s="46">
        <f t="shared" si="3"/>
        <v>1.2991102055214435E-2</v>
      </c>
    </row>
    <row r="16" spans="1:12" x14ac:dyDescent="0.25">
      <c r="A16" s="33" t="s">
        <v>5</v>
      </c>
      <c r="B16" s="13" t="s">
        <v>32</v>
      </c>
      <c r="C16" s="28">
        <f>FBiH!C16+RS!C16</f>
        <v>1</v>
      </c>
      <c r="D16" s="49">
        <f t="shared" si="0"/>
        <v>3.8298035310788559E-3</v>
      </c>
      <c r="E16" s="28">
        <f>FBiH!E16+RS!E16</f>
        <v>137785</v>
      </c>
      <c r="F16" s="46">
        <f t="shared" si="1"/>
        <v>0.22682283719852389</v>
      </c>
      <c r="G16" s="28">
        <f>FBiH!G16+RS!G16</f>
        <v>0</v>
      </c>
      <c r="H16" s="49">
        <f t="shared" si="2"/>
        <v>0</v>
      </c>
      <c r="I16" s="28">
        <f>FBiH!I16+RS!I16</f>
        <v>0</v>
      </c>
      <c r="J16" s="46">
        <f t="shared" si="3"/>
        <v>0</v>
      </c>
    </row>
    <row r="17" spans="1:10" x14ac:dyDescent="0.25">
      <c r="A17" s="33" t="s">
        <v>6</v>
      </c>
      <c r="B17" s="13" t="s">
        <v>58</v>
      </c>
      <c r="C17" s="28">
        <f>FBiH!C17+RS!C17</f>
        <v>29</v>
      </c>
      <c r="D17" s="49">
        <f t="shared" si="0"/>
        <v>0.11106430240128683</v>
      </c>
      <c r="E17" s="28">
        <f>FBiH!E17+RS!E17</f>
        <v>208553</v>
      </c>
      <c r="F17" s="46">
        <f t="shared" si="1"/>
        <v>0.34332171982627824</v>
      </c>
      <c r="G17" s="28">
        <f>FBiH!G17+RS!G17</f>
        <v>52</v>
      </c>
      <c r="H17" s="49">
        <f t="shared" si="2"/>
        <v>0.17187241778218476</v>
      </c>
      <c r="I17" s="28">
        <f>FBiH!I17+RS!I17</f>
        <v>34403</v>
      </c>
      <c r="J17" s="46">
        <f t="shared" si="3"/>
        <v>5.0661174790925211E-2</v>
      </c>
    </row>
    <row r="18" spans="1:10" x14ac:dyDescent="0.25">
      <c r="A18" s="33" t="s">
        <v>7</v>
      </c>
      <c r="B18" s="13" t="s">
        <v>33</v>
      </c>
      <c r="C18" s="28">
        <f>FBiH!C18+RS!C18</f>
        <v>336</v>
      </c>
      <c r="D18" s="49">
        <f t="shared" si="0"/>
        <v>1.2868139864424954</v>
      </c>
      <c r="E18" s="28">
        <f>FBiH!E18+RS!E18</f>
        <v>1014930</v>
      </c>
      <c r="F18" s="46">
        <f t="shared" si="1"/>
        <v>1.6707863857306517</v>
      </c>
      <c r="G18" s="28">
        <f>FBiH!G18+RS!G18</f>
        <v>527</v>
      </c>
      <c r="H18" s="49">
        <f t="shared" si="2"/>
        <v>1.7418608494463725</v>
      </c>
      <c r="I18" s="28">
        <f>FBiH!I18+RS!I18</f>
        <v>2124213</v>
      </c>
      <c r="J18" s="46">
        <f t="shared" si="3"/>
        <v>3.1280738914093429</v>
      </c>
    </row>
    <row r="19" spans="1:10" x14ac:dyDescent="0.25">
      <c r="A19" s="33" t="s">
        <v>8</v>
      </c>
      <c r="B19" s="13" t="s">
        <v>34</v>
      </c>
      <c r="C19" s="28">
        <f>FBiH!C19+RS!C19</f>
        <v>424</v>
      </c>
      <c r="D19" s="49">
        <f t="shared" si="0"/>
        <v>1.623836697177435</v>
      </c>
      <c r="E19" s="28">
        <f>FBiH!E19+RS!E19</f>
        <v>767658</v>
      </c>
      <c r="F19" s="46">
        <f t="shared" si="1"/>
        <v>1.2637251192665706</v>
      </c>
      <c r="G19" s="28">
        <f>FBiH!G19+RS!G19</f>
        <v>563</v>
      </c>
      <c r="H19" s="49">
        <f t="shared" si="2"/>
        <v>1.8608494463725003</v>
      </c>
      <c r="I19" s="28">
        <f>FBiH!I19+RS!I19</f>
        <v>1232391</v>
      </c>
      <c r="J19" s="46">
        <f t="shared" si="3"/>
        <v>1.8147945197152313</v>
      </c>
    </row>
    <row r="20" spans="1:10" s="19" customFormat="1" x14ac:dyDescent="0.25">
      <c r="A20" s="33" t="s">
        <v>9</v>
      </c>
      <c r="B20" s="13" t="s">
        <v>35</v>
      </c>
      <c r="C20" s="28">
        <f>FBiH!C20+RS!C20</f>
        <v>9075</v>
      </c>
      <c r="D20" s="49">
        <f t="shared" si="0"/>
        <v>34.755467044540616</v>
      </c>
      <c r="E20" s="28">
        <f>FBiH!E20+RS!E20</f>
        <v>27848778</v>
      </c>
      <c r="F20" s="46">
        <f t="shared" si="1"/>
        <v>45.84489486135525</v>
      </c>
      <c r="G20" s="28">
        <f>FBiH!G20+RS!G20</f>
        <v>11167</v>
      </c>
      <c r="H20" s="49">
        <f t="shared" si="2"/>
        <v>36.909601718724176</v>
      </c>
      <c r="I20" s="28">
        <f>FBiH!I20+RS!I20</f>
        <v>29713044</v>
      </c>
      <c r="J20" s="46">
        <f t="shared" si="3"/>
        <v>43.754838695882675</v>
      </c>
    </row>
    <row r="21" spans="1:10" s="19" customFormat="1" x14ac:dyDescent="0.25">
      <c r="A21" s="33" t="s">
        <v>10</v>
      </c>
      <c r="B21" s="13" t="s">
        <v>36</v>
      </c>
      <c r="C21" s="28">
        <f>FBiH!C21+RS!C21</f>
        <v>0</v>
      </c>
      <c r="D21" s="49">
        <f t="shared" si="0"/>
        <v>0</v>
      </c>
      <c r="E21" s="28">
        <f>FBiH!E21+RS!E21</f>
        <v>0</v>
      </c>
      <c r="F21" s="46">
        <f t="shared" si="1"/>
        <v>0</v>
      </c>
      <c r="G21" s="28">
        <f>FBiH!G21+RS!G21</f>
        <v>0</v>
      </c>
      <c r="H21" s="49">
        <f t="shared" si="2"/>
        <v>0</v>
      </c>
      <c r="I21" s="28">
        <f>FBiH!I21+RS!I21</f>
        <v>0</v>
      </c>
      <c r="J21" s="46">
        <f t="shared" si="3"/>
        <v>0</v>
      </c>
    </row>
    <row r="22" spans="1:10" x14ac:dyDescent="0.25">
      <c r="A22" s="33" t="s">
        <v>11</v>
      </c>
      <c r="B22" s="13" t="s">
        <v>37</v>
      </c>
      <c r="C22" s="28">
        <f>FBiH!C22+RS!C22</f>
        <v>0</v>
      </c>
      <c r="D22" s="49">
        <f t="shared" si="0"/>
        <v>0</v>
      </c>
      <c r="E22" s="28">
        <f>FBiH!E22+RS!E22</f>
        <v>0</v>
      </c>
      <c r="F22" s="46">
        <f t="shared" si="1"/>
        <v>0</v>
      </c>
      <c r="G22" s="28">
        <f>FBiH!G22+RS!G22</f>
        <v>0</v>
      </c>
      <c r="H22" s="49">
        <f t="shared" si="2"/>
        <v>0</v>
      </c>
      <c r="I22" s="28">
        <f>FBiH!I22+RS!I22</f>
        <v>0</v>
      </c>
      <c r="J22" s="46">
        <f t="shared" si="3"/>
        <v>0</v>
      </c>
    </row>
    <row r="23" spans="1:10" x14ac:dyDescent="0.25">
      <c r="A23" s="33" t="s">
        <v>12</v>
      </c>
      <c r="B23" s="13" t="s">
        <v>38</v>
      </c>
      <c r="C23" s="28">
        <f>FBiH!C23+RS!C23</f>
        <v>239</v>
      </c>
      <c r="D23" s="49">
        <f t="shared" si="0"/>
        <v>0.91532304392784647</v>
      </c>
      <c r="E23" s="28">
        <f>FBiH!E23+RS!E23</f>
        <v>230913</v>
      </c>
      <c r="F23" s="46">
        <f t="shared" si="1"/>
        <v>0.38013094172821965</v>
      </c>
      <c r="G23" s="28">
        <f>FBiH!G23+RS!G23</f>
        <v>255</v>
      </c>
      <c r="H23" s="49">
        <f t="shared" si="2"/>
        <v>0.84283589489340605</v>
      </c>
      <c r="I23" s="28">
        <f>FBiH!I23+RS!I23</f>
        <v>681428</v>
      </c>
      <c r="J23" s="46">
        <f t="shared" si="3"/>
        <v>1.0034573442848178</v>
      </c>
    </row>
    <row r="24" spans="1:10" x14ac:dyDescent="0.25">
      <c r="A24" s="33" t="s">
        <v>13</v>
      </c>
      <c r="B24" s="13" t="s">
        <v>39</v>
      </c>
      <c r="C24" s="28">
        <f>FBiH!C24+RS!C24</f>
        <v>134</v>
      </c>
      <c r="D24" s="49">
        <f t="shared" si="0"/>
        <v>0.51319367316456665</v>
      </c>
      <c r="E24" s="28">
        <f>FBiH!E24+RS!E24</f>
        <v>374553</v>
      </c>
      <c r="F24" s="46">
        <f t="shared" si="1"/>
        <v>0.6165923296528556</v>
      </c>
      <c r="G24" s="28">
        <f>FBiH!G24+RS!G24</f>
        <v>103</v>
      </c>
      <c r="H24" s="49">
        <f t="shared" si="2"/>
        <v>0.34043959676086594</v>
      </c>
      <c r="I24" s="28">
        <f>FBiH!I24+RS!I24</f>
        <v>491153</v>
      </c>
      <c r="J24" s="46">
        <f t="shared" si="3"/>
        <v>0.72326215684932393</v>
      </c>
    </row>
    <row r="25" spans="1:10" x14ac:dyDescent="0.25">
      <c r="A25" s="33" t="s">
        <v>14</v>
      </c>
      <c r="B25" s="13" t="s">
        <v>59</v>
      </c>
      <c r="C25" s="28">
        <f>FBiH!C25+RS!C25</f>
        <v>29</v>
      </c>
      <c r="D25" s="49">
        <f t="shared" si="0"/>
        <v>0.11106430240128683</v>
      </c>
      <c r="E25" s="28">
        <f>FBiH!E25+RS!E25</f>
        <v>50956</v>
      </c>
      <c r="F25" s="46">
        <f t="shared" si="1"/>
        <v>8.3884199965801667E-2</v>
      </c>
      <c r="G25" s="28">
        <f>FBiH!G25+RS!G25</f>
        <v>24</v>
      </c>
      <c r="H25" s="49">
        <f t="shared" si="2"/>
        <v>7.932573128408528E-2</v>
      </c>
      <c r="I25" s="28">
        <f>FBiH!I25+RS!I25</f>
        <v>33791</v>
      </c>
      <c r="J25" s="46">
        <f t="shared" si="3"/>
        <v>4.9759955741073565E-2</v>
      </c>
    </row>
    <row r="26" spans="1:10" x14ac:dyDescent="0.25">
      <c r="A26" s="33" t="s">
        <v>15</v>
      </c>
      <c r="B26" s="13" t="s">
        <v>60</v>
      </c>
      <c r="C26" s="28">
        <f>FBiH!C26+RS!C26</f>
        <v>335</v>
      </c>
      <c r="D26" s="49">
        <f t="shared" si="0"/>
        <v>1.2829841829114166</v>
      </c>
      <c r="E26" s="28">
        <f>FBiH!E26+RS!E26</f>
        <v>86238</v>
      </c>
      <c r="F26" s="46">
        <f t="shared" si="1"/>
        <v>0.14196572801339985</v>
      </c>
      <c r="G26" s="28">
        <f>FBiH!G26+RS!G26</f>
        <v>632</v>
      </c>
      <c r="H26" s="49">
        <f t="shared" si="2"/>
        <v>2.0889109238142458</v>
      </c>
      <c r="I26" s="28">
        <f>FBiH!I26+RS!I26</f>
        <v>168749</v>
      </c>
      <c r="J26" s="46">
        <f t="shared" si="3"/>
        <v>0.24849642719512363</v>
      </c>
    </row>
    <row r="27" spans="1:10" x14ac:dyDescent="0.25">
      <c r="A27" s="33" t="s">
        <v>16</v>
      </c>
      <c r="B27" s="13" t="s">
        <v>40</v>
      </c>
      <c r="C27" s="28">
        <f>FBiH!C27+RS!C27</f>
        <v>0</v>
      </c>
      <c r="D27" s="49">
        <f t="shared" si="0"/>
        <v>0</v>
      </c>
      <c r="E27" s="28">
        <f>FBiH!E27+RS!E27</f>
        <v>0</v>
      </c>
      <c r="F27" s="46">
        <f t="shared" si="1"/>
        <v>0</v>
      </c>
      <c r="G27" s="28">
        <f>FBiH!G27+RS!G27</f>
        <v>0</v>
      </c>
      <c r="H27" s="49">
        <f t="shared" si="2"/>
        <v>0</v>
      </c>
      <c r="I27" s="28">
        <f>FBiH!I27+RS!I27</f>
        <v>0</v>
      </c>
      <c r="J27" s="46">
        <f t="shared" si="3"/>
        <v>0</v>
      </c>
    </row>
    <row r="28" spans="1:10" x14ac:dyDescent="0.25">
      <c r="A28" s="33" t="s">
        <v>17</v>
      </c>
      <c r="B28" s="13" t="s">
        <v>41</v>
      </c>
      <c r="C28" s="28">
        <f>FBiH!C28+RS!C28</f>
        <v>112</v>
      </c>
      <c r="D28" s="49">
        <f t="shared" si="0"/>
        <v>0.42893799548083189</v>
      </c>
      <c r="E28" s="28">
        <f>FBiH!E28+RS!E28</f>
        <v>36600</v>
      </c>
      <c r="F28" s="46">
        <f t="shared" si="1"/>
        <v>6.025123084128152E-2</v>
      </c>
      <c r="G28" s="28">
        <f>FBiH!G28+RS!G28</f>
        <v>121</v>
      </c>
      <c r="H28" s="49">
        <f t="shared" si="2"/>
        <v>0.39993389522392997</v>
      </c>
      <c r="I28" s="28">
        <f>FBiH!I28+RS!I28</f>
        <v>67484</v>
      </c>
      <c r="J28" s="46">
        <f t="shared" si="3"/>
        <v>9.9375598627759104E-2</v>
      </c>
    </row>
    <row r="29" spans="1:10" x14ac:dyDescent="0.25">
      <c r="A29" s="34" t="s">
        <v>23</v>
      </c>
      <c r="B29" s="7" t="s">
        <v>42</v>
      </c>
      <c r="C29" s="29">
        <f>SUM(C11:C28)</f>
        <v>22899</v>
      </c>
      <c r="D29" s="50">
        <f t="shared" si="0"/>
        <v>87.69867105817471</v>
      </c>
      <c r="E29" s="29">
        <f>SUM(E11:E28)</f>
        <v>45194254</v>
      </c>
      <c r="F29" s="47">
        <f t="shared" si="1"/>
        <v>74.399164766489349</v>
      </c>
      <c r="G29" s="29">
        <f>SUM(G11:G28)</f>
        <v>27064</v>
      </c>
      <c r="H29" s="50">
        <f t="shared" si="2"/>
        <v>89.45298297802016</v>
      </c>
      <c r="I29" s="29">
        <f>SUM(I11:I28)</f>
        <v>51250312</v>
      </c>
      <c r="J29" s="47">
        <f t="shared" si="3"/>
        <v>75.470191969347198</v>
      </c>
    </row>
    <row r="30" spans="1:10" x14ac:dyDescent="0.25">
      <c r="A30" s="35" t="s">
        <v>22</v>
      </c>
      <c r="B30" s="5" t="s">
        <v>43</v>
      </c>
      <c r="C30" s="28">
        <f>FBiH!C30+RS!C30</f>
        <v>2638</v>
      </c>
      <c r="D30" s="49">
        <f t="shared" si="0"/>
        <v>10.103021714986021</v>
      </c>
      <c r="E30" s="28">
        <f>FBiH!E30+RS!E30</f>
        <v>14918554</v>
      </c>
      <c r="F30" s="46">
        <f t="shared" si="1"/>
        <v>24.559050297052561</v>
      </c>
      <c r="G30" s="28">
        <f>FBiH!G30+RS!G30</f>
        <v>2587</v>
      </c>
      <c r="H30" s="49">
        <f t="shared" si="2"/>
        <v>8.5506527846636935</v>
      </c>
      <c r="I30" s="28">
        <f>FBiH!I30+RS!I30</f>
        <v>15791782</v>
      </c>
      <c r="J30" s="46">
        <f t="shared" si="3"/>
        <v>23.25466465605286</v>
      </c>
    </row>
    <row r="31" spans="1:10" x14ac:dyDescent="0.25">
      <c r="A31" s="35" t="s">
        <v>20</v>
      </c>
      <c r="B31" s="6" t="s">
        <v>44</v>
      </c>
      <c r="C31" s="28">
        <f>FBiH!C31+RS!C31</f>
        <v>19</v>
      </c>
      <c r="D31" s="49">
        <f t="shared" si="0"/>
        <v>7.2766267090498257E-2</v>
      </c>
      <c r="E31" s="28">
        <f>FBiH!E31+RS!E31</f>
        <v>47346</v>
      </c>
      <c r="F31" s="46">
        <f t="shared" si="1"/>
        <v>7.7941387306320067E-2</v>
      </c>
      <c r="G31" s="28">
        <f>FBiH!G31+RS!G31</f>
        <v>22</v>
      </c>
      <c r="H31" s="49">
        <f t="shared" si="2"/>
        <v>7.2715253677078165E-2</v>
      </c>
      <c r="I31" s="28">
        <f>FBiH!I31+RS!I31</f>
        <v>56171</v>
      </c>
      <c r="J31" s="46">
        <f t="shared" si="3"/>
        <v>8.2716299426824985E-2</v>
      </c>
    </row>
    <row r="32" spans="1:10" x14ac:dyDescent="0.25">
      <c r="A32" s="35" t="s">
        <v>21</v>
      </c>
      <c r="B32" s="16" t="s">
        <v>45</v>
      </c>
      <c r="C32" s="28">
        <f>FBiH!C32+RS!C32</f>
        <v>555</v>
      </c>
      <c r="D32" s="49">
        <f t="shared" si="0"/>
        <v>2.1255409597487649</v>
      </c>
      <c r="E32" s="28">
        <f>FBiH!E32+RS!E32</f>
        <v>585493</v>
      </c>
      <c r="F32" s="46">
        <f t="shared" si="1"/>
        <v>0.96384354915176074</v>
      </c>
      <c r="G32" s="28">
        <f>FBiH!G32+RS!G32</f>
        <v>582</v>
      </c>
      <c r="H32" s="49">
        <f t="shared" si="2"/>
        <v>1.9236489836390678</v>
      </c>
      <c r="I32" s="28">
        <f>FBiH!I32+RS!I32</f>
        <v>809753</v>
      </c>
      <c r="J32" s="46">
        <f t="shared" si="3"/>
        <v>1.1924261916250345</v>
      </c>
    </row>
    <row r="33" spans="1:10" ht="15.75" customHeight="1" x14ac:dyDescent="0.25">
      <c r="A33" s="36" t="s">
        <v>19</v>
      </c>
      <c r="B33" s="16" t="s">
        <v>46</v>
      </c>
      <c r="C33" s="28">
        <f>FBiH!C33+RS!C33</f>
        <v>0</v>
      </c>
      <c r="D33" s="49">
        <f t="shared" si="0"/>
        <v>0</v>
      </c>
      <c r="E33" s="28">
        <f>FBiH!E33+RS!E33</f>
        <v>0</v>
      </c>
      <c r="F33" s="46">
        <f t="shared" si="1"/>
        <v>0</v>
      </c>
      <c r="G33" s="28">
        <f>FBiH!G33+RS!G33</f>
        <v>0</v>
      </c>
      <c r="H33" s="49">
        <f t="shared" si="2"/>
        <v>0</v>
      </c>
      <c r="I33" s="28">
        <f>FBiH!I33+RS!I33</f>
        <v>0</v>
      </c>
      <c r="J33" s="46">
        <f t="shared" si="3"/>
        <v>0</v>
      </c>
    </row>
    <row r="34" spans="1:10" x14ac:dyDescent="0.25">
      <c r="A34" s="37" t="s">
        <v>18</v>
      </c>
      <c r="B34" s="8" t="s">
        <v>47</v>
      </c>
      <c r="C34" s="30">
        <f>SUM(C30:C33)</f>
        <v>3212</v>
      </c>
      <c r="D34" s="2">
        <f t="shared" si="0"/>
        <v>12.301328941825284</v>
      </c>
      <c r="E34" s="31">
        <f>SUM(E30:E33)</f>
        <v>15551393</v>
      </c>
      <c r="F34" s="45">
        <f t="shared" si="1"/>
        <v>25.600835233510644</v>
      </c>
      <c r="G34" s="30">
        <f>SUM(G30:G33)</f>
        <v>3191</v>
      </c>
      <c r="H34" s="2">
        <f t="shared" si="2"/>
        <v>10.547017021979837</v>
      </c>
      <c r="I34" s="31">
        <f>SUM(I30:I33)</f>
        <v>16657706</v>
      </c>
      <c r="J34" s="45">
        <f t="shared" si="3"/>
        <v>24.529807147104719</v>
      </c>
    </row>
    <row r="35" spans="1:10" x14ac:dyDescent="0.25">
      <c r="A35" s="17" t="s">
        <v>24</v>
      </c>
      <c r="B35" s="18" t="s">
        <v>48</v>
      </c>
      <c r="C35" s="55">
        <f>C29+C34</f>
        <v>26111</v>
      </c>
      <c r="D35" s="53">
        <f>D29+D34</f>
        <v>100</v>
      </c>
      <c r="E35" s="55">
        <f>E29+E34</f>
        <v>60745647</v>
      </c>
      <c r="F35" s="44">
        <f>(F29+F34)</f>
        <v>100</v>
      </c>
      <c r="G35" s="55">
        <f>G29+G34</f>
        <v>30255</v>
      </c>
      <c r="H35" s="53">
        <f>H29+H34</f>
        <v>100</v>
      </c>
      <c r="I35" s="55">
        <f>I29+I34+0.6</f>
        <v>67908018.599999994</v>
      </c>
      <c r="J35" s="44">
        <f>(J29+J34)</f>
        <v>99.999999116451917</v>
      </c>
    </row>
    <row r="38" spans="1:10" x14ac:dyDescent="0.25"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osiguranja&amp;RMjesečno izvješće</oddHeader>
    <oddFooter>&amp;CU izvješće su uključeni podatci zaključno s 29.02.2024.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1:J35 H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54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2" ht="38.25" customHeight="1" x14ac:dyDescent="0.25">
      <c r="A9" s="41" t="s">
        <v>49</v>
      </c>
      <c r="B9" s="58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42" t="s">
        <v>50</v>
      </c>
    </row>
    <row r="10" spans="1:12" ht="31.5" customHeight="1" thickBot="1" x14ac:dyDescent="0.3">
      <c r="A10" s="43"/>
      <c r="B10" s="59"/>
      <c r="C10" s="12" t="s">
        <v>56</v>
      </c>
      <c r="D10" s="12" t="s">
        <v>25</v>
      </c>
      <c r="E10" s="12" t="s">
        <v>56</v>
      </c>
      <c r="F10" s="12" t="s">
        <v>25</v>
      </c>
      <c r="G10" s="12" t="s">
        <v>57</v>
      </c>
      <c r="H10" s="12" t="s">
        <v>25</v>
      </c>
      <c r="I10" s="12" t="s">
        <v>57</v>
      </c>
      <c r="J10" s="51" t="s">
        <v>25</v>
      </c>
    </row>
    <row r="11" spans="1:12" x14ac:dyDescent="0.25">
      <c r="A11" s="33" t="s">
        <v>0</v>
      </c>
      <c r="B11" s="13" t="s">
        <v>27</v>
      </c>
      <c r="C11" s="28">
        <v>1787</v>
      </c>
      <c r="D11" s="49">
        <f t="shared" ref="D11:D34" si="0">C11/C$35*100</f>
        <v>8.779169737165315</v>
      </c>
      <c r="E11" s="28">
        <v>2592216</v>
      </c>
      <c r="F11" s="48">
        <f>E11/E$35*100</f>
        <v>5.6945478917814114</v>
      </c>
      <c r="G11" s="28">
        <v>1778</v>
      </c>
      <c r="H11" s="49">
        <f t="shared" ref="H11:H34" si="1">G11/G$35*100</f>
        <v>7.4247296112247883</v>
      </c>
      <c r="I11" s="28">
        <v>2414233</v>
      </c>
      <c r="J11" s="48">
        <f>I11/I$35*100</f>
        <v>4.8199249965076882</v>
      </c>
    </row>
    <row r="12" spans="1:12" x14ac:dyDescent="0.25">
      <c r="A12" s="33" t="s">
        <v>1</v>
      </c>
      <c r="B12" s="13" t="s">
        <v>28</v>
      </c>
      <c r="C12" s="28">
        <v>5005</v>
      </c>
      <c r="D12" s="49">
        <f t="shared" si="0"/>
        <v>24.588553181036602</v>
      </c>
      <c r="E12" s="28">
        <v>1199723</v>
      </c>
      <c r="F12" s="46">
        <f t="shared" ref="F12" si="2">E12/E$35*100</f>
        <v>2.6355365757991116</v>
      </c>
      <c r="G12" s="28">
        <v>5847</v>
      </c>
      <c r="H12" s="49">
        <f t="shared" si="1"/>
        <v>24.416419593268468</v>
      </c>
      <c r="I12" s="28">
        <v>1077776</v>
      </c>
      <c r="J12" s="46">
        <f t="shared" ref="J12:J13" si="3">I12/I$35*100</f>
        <v>2.1517390753237451</v>
      </c>
      <c r="L12" s="1"/>
    </row>
    <row r="13" spans="1:12" x14ac:dyDescent="0.25">
      <c r="A13" s="33" t="s">
        <v>2</v>
      </c>
      <c r="B13" s="13" t="s">
        <v>29</v>
      </c>
      <c r="C13" s="28">
        <v>3175</v>
      </c>
      <c r="D13" s="49">
        <f t="shared" si="0"/>
        <v>15.598133136821421</v>
      </c>
      <c r="E13" s="28">
        <v>7261795</v>
      </c>
      <c r="F13" s="46">
        <f t="shared" ref="F13" si="4">E13/E$35*100</f>
        <v>15.952621003727618</v>
      </c>
      <c r="G13" s="28">
        <v>3760</v>
      </c>
      <c r="H13" s="49">
        <f t="shared" si="1"/>
        <v>15.701340460182903</v>
      </c>
      <c r="I13" s="28">
        <v>9523404</v>
      </c>
      <c r="J13" s="46">
        <f t="shared" si="3"/>
        <v>19.013116377516713</v>
      </c>
    </row>
    <row r="14" spans="1:12" x14ac:dyDescent="0.25">
      <c r="A14" s="33" t="s">
        <v>3</v>
      </c>
      <c r="B14" s="13" t="s">
        <v>30</v>
      </c>
      <c r="C14" s="28">
        <v>0</v>
      </c>
      <c r="D14" s="49">
        <f t="shared" si="0"/>
        <v>0</v>
      </c>
      <c r="E14" s="28">
        <v>0</v>
      </c>
      <c r="F14" s="46">
        <f>E14/E$35*100</f>
        <v>0</v>
      </c>
      <c r="G14" s="28">
        <v>0</v>
      </c>
      <c r="H14" s="49">
        <f t="shared" si="1"/>
        <v>0</v>
      </c>
      <c r="I14" s="28">
        <v>0</v>
      </c>
      <c r="J14" s="46">
        <f>I14/I$35*100</f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49">
        <f t="shared" si="0"/>
        <v>0</v>
      </c>
      <c r="E15" s="28">
        <v>0</v>
      </c>
      <c r="F15" s="46">
        <f t="shared" ref="F15" si="5">E15/E$35*100</f>
        <v>0</v>
      </c>
      <c r="G15" s="28">
        <v>1</v>
      </c>
      <c r="H15" s="49">
        <f t="shared" si="1"/>
        <v>4.1758884202614107E-3</v>
      </c>
      <c r="I15" s="28">
        <v>8822</v>
      </c>
      <c r="J15" s="46">
        <f t="shared" ref="J15:J17" si="6">I15/I$35*100</f>
        <v>1.7612789784246519E-2</v>
      </c>
    </row>
    <row r="16" spans="1:12" x14ac:dyDescent="0.25">
      <c r="A16" s="33" t="s">
        <v>5</v>
      </c>
      <c r="B16" s="13" t="s">
        <v>32</v>
      </c>
      <c r="C16" s="28">
        <v>1</v>
      </c>
      <c r="D16" s="49">
        <f t="shared" si="0"/>
        <v>4.9127978383689515E-3</v>
      </c>
      <c r="E16" s="28">
        <v>45928</v>
      </c>
      <c r="F16" s="46">
        <f t="shared" ref="F16" si="7">E16/E$35*100</f>
        <v>0.10089405958983999</v>
      </c>
      <c r="G16" s="28">
        <v>0</v>
      </c>
      <c r="H16" s="49">
        <f t="shared" si="1"/>
        <v>0</v>
      </c>
      <c r="I16" s="28">
        <v>0</v>
      </c>
      <c r="J16" s="46">
        <f t="shared" si="6"/>
        <v>0</v>
      </c>
    </row>
    <row r="17" spans="1:10" x14ac:dyDescent="0.25">
      <c r="A17" s="33" t="s">
        <v>6</v>
      </c>
      <c r="B17" s="13" t="s">
        <v>58</v>
      </c>
      <c r="C17" s="28">
        <v>22</v>
      </c>
      <c r="D17" s="49">
        <f t="shared" si="0"/>
        <v>0.10808155244411692</v>
      </c>
      <c r="E17" s="28">
        <v>107086</v>
      </c>
      <c r="F17" s="46">
        <f t="shared" ref="F17" si="8">E17/E$35*100</f>
        <v>0.23524519389561063</v>
      </c>
      <c r="G17" s="28">
        <v>50</v>
      </c>
      <c r="H17" s="49">
        <f t="shared" si="1"/>
        <v>0.20879442101307052</v>
      </c>
      <c r="I17" s="28">
        <v>33178</v>
      </c>
      <c r="J17" s="46">
        <f t="shared" si="6"/>
        <v>6.623862383379403E-2</v>
      </c>
    </row>
    <row r="18" spans="1:10" x14ac:dyDescent="0.25">
      <c r="A18" s="33" t="s">
        <v>7</v>
      </c>
      <c r="B18" s="13" t="s">
        <v>33</v>
      </c>
      <c r="C18" s="28">
        <v>290</v>
      </c>
      <c r="D18" s="49">
        <f t="shared" si="0"/>
        <v>1.4247113731269958</v>
      </c>
      <c r="E18" s="28">
        <v>922218</v>
      </c>
      <c r="F18" s="46">
        <f>E18/E$35*100</f>
        <v>2.0259170407338236</v>
      </c>
      <c r="G18" s="28">
        <v>451</v>
      </c>
      <c r="H18" s="49">
        <f t="shared" si="1"/>
        <v>1.8833256775378961</v>
      </c>
      <c r="I18" s="28">
        <v>1002657</v>
      </c>
      <c r="J18" s="46">
        <f>I18/I$35*100</f>
        <v>2.0017668291434214</v>
      </c>
    </row>
    <row r="19" spans="1:10" x14ac:dyDescent="0.25">
      <c r="A19" s="33" t="s">
        <v>8</v>
      </c>
      <c r="B19" s="13" t="s">
        <v>34</v>
      </c>
      <c r="C19" s="28">
        <v>297</v>
      </c>
      <c r="D19" s="49">
        <f t="shared" si="0"/>
        <v>1.4591009579955785</v>
      </c>
      <c r="E19" s="28">
        <v>579718</v>
      </c>
      <c r="F19" s="46">
        <f t="shared" ref="F19" si="9">E19/E$35*100</f>
        <v>1.2735172974504194</v>
      </c>
      <c r="G19" s="28">
        <v>392</v>
      </c>
      <c r="H19" s="49">
        <f t="shared" si="1"/>
        <v>1.636948260742473</v>
      </c>
      <c r="I19" s="28">
        <v>839875</v>
      </c>
      <c r="J19" s="46">
        <f t="shared" ref="J19:J22" si="10">I19/I$35*100</f>
        <v>1.676778714582186</v>
      </c>
    </row>
    <row r="20" spans="1:10" s="19" customFormat="1" x14ac:dyDescent="0.25">
      <c r="A20" s="33" t="s">
        <v>9</v>
      </c>
      <c r="B20" s="13" t="s">
        <v>35</v>
      </c>
      <c r="C20" s="28">
        <v>6176</v>
      </c>
      <c r="D20" s="49">
        <f t="shared" si="0"/>
        <v>30.341439449766643</v>
      </c>
      <c r="E20" s="28">
        <v>18944677</v>
      </c>
      <c r="F20" s="46">
        <f t="shared" ref="F20" si="11">E20/E$35*100</f>
        <v>41.617430982151873</v>
      </c>
      <c r="G20" s="28">
        <v>7809</v>
      </c>
      <c r="H20" s="49">
        <f t="shared" si="1"/>
        <v>32.609512673821357</v>
      </c>
      <c r="I20" s="28">
        <v>19235812</v>
      </c>
      <c r="J20" s="46">
        <f t="shared" si="10"/>
        <v>38.403572102163523</v>
      </c>
    </row>
    <row r="21" spans="1:10" s="19" customFormat="1" x14ac:dyDescent="0.25">
      <c r="A21" s="33" t="s">
        <v>10</v>
      </c>
      <c r="B21" s="13" t="s">
        <v>36</v>
      </c>
      <c r="C21" s="28">
        <v>0</v>
      </c>
      <c r="D21" s="49">
        <f t="shared" si="0"/>
        <v>0</v>
      </c>
      <c r="E21" s="28">
        <v>0</v>
      </c>
      <c r="F21" s="46">
        <f t="shared" ref="F21" si="12">E21/E$35*100</f>
        <v>0</v>
      </c>
      <c r="G21" s="28">
        <v>0</v>
      </c>
      <c r="H21" s="49">
        <f t="shared" si="1"/>
        <v>0</v>
      </c>
      <c r="I21" s="28">
        <v>0</v>
      </c>
      <c r="J21" s="46">
        <f t="shared" si="10"/>
        <v>0</v>
      </c>
    </row>
    <row r="22" spans="1:10" x14ac:dyDescent="0.25">
      <c r="A22" s="33" t="s">
        <v>11</v>
      </c>
      <c r="B22" s="13" t="s">
        <v>37</v>
      </c>
      <c r="C22" s="28">
        <v>0</v>
      </c>
      <c r="D22" s="49">
        <f t="shared" si="0"/>
        <v>0</v>
      </c>
      <c r="E22" s="28">
        <v>0</v>
      </c>
      <c r="F22" s="46">
        <f t="shared" ref="F22" si="13">E22/E$35*100</f>
        <v>0</v>
      </c>
      <c r="G22" s="28">
        <v>0</v>
      </c>
      <c r="H22" s="49">
        <f t="shared" si="1"/>
        <v>0</v>
      </c>
      <c r="I22" s="28">
        <v>0</v>
      </c>
      <c r="J22" s="46">
        <f t="shared" si="10"/>
        <v>0</v>
      </c>
    </row>
    <row r="23" spans="1:10" x14ac:dyDescent="0.25">
      <c r="A23" s="33" t="s">
        <v>12</v>
      </c>
      <c r="B23" s="13" t="s">
        <v>38</v>
      </c>
      <c r="C23" s="28">
        <v>199</v>
      </c>
      <c r="D23" s="49">
        <f t="shared" si="0"/>
        <v>0.97764676983542131</v>
      </c>
      <c r="E23" s="28">
        <v>163564</v>
      </c>
      <c r="F23" s="46">
        <f>E23/E$35*100</f>
        <v>0.35931536236615108</v>
      </c>
      <c r="G23" s="28">
        <v>221</v>
      </c>
      <c r="H23" s="49">
        <f t="shared" si="1"/>
        <v>0.92287134087777178</v>
      </c>
      <c r="I23" s="28">
        <v>639566</v>
      </c>
      <c r="J23" s="46">
        <f>I23/I$35*100</f>
        <v>1.2768693619532316</v>
      </c>
    </row>
    <row r="24" spans="1:10" x14ac:dyDescent="0.25">
      <c r="A24" s="33" t="s">
        <v>13</v>
      </c>
      <c r="B24" s="13" t="s">
        <v>39</v>
      </c>
      <c r="C24" s="28">
        <v>105</v>
      </c>
      <c r="D24" s="49">
        <f t="shared" si="0"/>
        <v>0.51584377302873985</v>
      </c>
      <c r="E24" s="28">
        <v>252826</v>
      </c>
      <c r="F24" s="46">
        <f t="shared" ref="F24" si="14">E24/E$35*100</f>
        <v>0.55540501458502189</v>
      </c>
      <c r="G24" s="28">
        <v>81</v>
      </c>
      <c r="H24" s="49">
        <f t="shared" si="1"/>
        <v>0.33824696204117427</v>
      </c>
      <c r="I24" s="28">
        <v>341907</v>
      </c>
      <c r="J24" s="46">
        <f t="shared" ref="J24:J25" si="15">I24/I$35*100</f>
        <v>0.68260441133103311</v>
      </c>
    </row>
    <row r="25" spans="1:10" x14ac:dyDescent="0.25">
      <c r="A25" s="33" t="s">
        <v>14</v>
      </c>
      <c r="B25" s="13" t="s">
        <v>59</v>
      </c>
      <c r="C25" s="28">
        <v>29</v>
      </c>
      <c r="D25" s="49">
        <f t="shared" si="0"/>
        <v>0.14247113731269959</v>
      </c>
      <c r="E25" s="28">
        <v>50956</v>
      </c>
      <c r="F25" s="46">
        <f t="shared" ref="F25" si="16">E25/E$35*100</f>
        <v>0.11193950749999752</v>
      </c>
      <c r="G25" s="28">
        <v>24</v>
      </c>
      <c r="H25" s="49">
        <f t="shared" si="1"/>
        <v>0.10022132208627385</v>
      </c>
      <c r="I25" s="28">
        <v>33791</v>
      </c>
      <c r="J25" s="46">
        <f t="shared" si="15"/>
        <v>6.7462455180171632E-2</v>
      </c>
    </row>
    <row r="26" spans="1:10" x14ac:dyDescent="0.25">
      <c r="A26" s="33" t="s">
        <v>15</v>
      </c>
      <c r="B26" s="13" t="s">
        <v>60</v>
      </c>
      <c r="C26" s="28">
        <v>322</v>
      </c>
      <c r="D26" s="49">
        <f t="shared" si="0"/>
        <v>1.5819209039548021</v>
      </c>
      <c r="E26" s="28">
        <v>76023</v>
      </c>
      <c r="F26" s="46">
        <f>E26/E$35*100</f>
        <v>0.16700638155805622</v>
      </c>
      <c r="G26" s="28">
        <v>624</v>
      </c>
      <c r="H26" s="49">
        <f t="shared" si="1"/>
        <v>2.6057543742431202</v>
      </c>
      <c r="I26" s="28">
        <v>164835</v>
      </c>
      <c r="J26" s="46">
        <f>I26/I$35*100</f>
        <v>0.32908685151737421</v>
      </c>
    </row>
    <row r="27" spans="1:10" x14ac:dyDescent="0.25">
      <c r="A27" s="33" t="s">
        <v>16</v>
      </c>
      <c r="B27" s="13" t="s">
        <v>40</v>
      </c>
      <c r="C27" s="28">
        <v>0</v>
      </c>
      <c r="D27" s="49">
        <f t="shared" si="0"/>
        <v>0</v>
      </c>
      <c r="E27" s="28">
        <v>0</v>
      </c>
      <c r="F27" s="46">
        <f t="shared" ref="F27" si="17">E27/E$35*100</f>
        <v>0</v>
      </c>
      <c r="G27" s="28">
        <v>0</v>
      </c>
      <c r="H27" s="49">
        <f t="shared" si="1"/>
        <v>0</v>
      </c>
      <c r="I27" s="28">
        <v>0</v>
      </c>
      <c r="J27" s="46">
        <f t="shared" ref="J27:J28" si="18">I27/I$35*100</f>
        <v>0</v>
      </c>
    </row>
    <row r="28" spans="1:10" x14ac:dyDescent="0.25">
      <c r="A28" s="33" t="s">
        <v>17</v>
      </c>
      <c r="B28" s="13" t="s">
        <v>41</v>
      </c>
      <c r="C28" s="28">
        <v>112</v>
      </c>
      <c r="D28" s="49">
        <f t="shared" si="0"/>
        <v>0.55023335789732253</v>
      </c>
      <c r="E28" s="28">
        <v>36600</v>
      </c>
      <c r="F28" s="46">
        <f t="shared" ref="F28" si="19">E28/E$35*100</f>
        <v>8.0402425121671825E-2</v>
      </c>
      <c r="G28" s="28">
        <v>117</v>
      </c>
      <c r="H28" s="49">
        <f t="shared" si="1"/>
        <v>0.48857894517058503</v>
      </c>
      <c r="I28" s="28">
        <v>64284</v>
      </c>
      <c r="J28" s="46">
        <f t="shared" si="18"/>
        <v>0.12834057792909809</v>
      </c>
    </row>
    <row r="29" spans="1:10" x14ac:dyDescent="0.25">
      <c r="A29" s="34" t="s">
        <v>23</v>
      </c>
      <c r="B29" s="7" t="s">
        <v>42</v>
      </c>
      <c r="C29" s="29">
        <f>SUM(C11:C28)</f>
        <v>17520</v>
      </c>
      <c r="D29" s="50">
        <f t="shared" si="0"/>
        <v>86.072218128224023</v>
      </c>
      <c r="E29" s="29">
        <f>SUM(E11:E28)</f>
        <v>32233330</v>
      </c>
      <c r="F29" s="47">
        <f>E29/E$35*100</f>
        <v>70.809778736260611</v>
      </c>
      <c r="G29" s="29">
        <f>SUM(G11:G28)</f>
        <v>21155</v>
      </c>
      <c r="H29" s="50">
        <f t="shared" si="1"/>
        <v>88.340919530630146</v>
      </c>
      <c r="I29" s="29">
        <f>SUM(I11:I28)</f>
        <v>35380140</v>
      </c>
      <c r="J29" s="47">
        <f>I29/I$35*100</f>
        <v>70.635113166766232</v>
      </c>
    </row>
    <row r="30" spans="1:10" x14ac:dyDescent="0.25">
      <c r="A30" s="35" t="s">
        <v>22</v>
      </c>
      <c r="B30" s="5" t="s">
        <v>43</v>
      </c>
      <c r="C30" s="28">
        <v>2359</v>
      </c>
      <c r="D30" s="49">
        <f t="shared" si="0"/>
        <v>11.589290100712356</v>
      </c>
      <c r="E30" s="28">
        <v>12869574</v>
      </c>
      <c r="F30" s="46">
        <f>E30/E$35*100</f>
        <v>28.271720215377449</v>
      </c>
      <c r="G30" s="28">
        <v>2320</v>
      </c>
      <c r="H30" s="49">
        <f t="shared" si="1"/>
        <v>9.6880611350064729</v>
      </c>
      <c r="I30" s="28">
        <v>14089088</v>
      </c>
      <c r="J30" s="46">
        <f>I30/I$35*100</f>
        <v>28.128332033070759</v>
      </c>
    </row>
    <row r="31" spans="1:10" x14ac:dyDescent="0.25">
      <c r="A31" s="35" t="s">
        <v>20</v>
      </c>
      <c r="B31" s="6" t="s">
        <v>44</v>
      </c>
      <c r="C31" s="28">
        <v>18</v>
      </c>
      <c r="D31" s="49">
        <f t="shared" si="0"/>
        <v>8.8430361090641119E-2</v>
      </c>
      <c r="E31" s="28">
        <v>42350</v>
      </c>
      <c r="F31" s="46">
        <f t="shared" ref="F31" si="20">E31/E$35*100</f>
        <v>9.3033953658546498E-2</v>
      </c>
      <c r="G31" s="28">
        <v>21</v>
      </c>
      <c r="H31" s="49">
        <f t="shared" si="1"/>
        <v>8.7693656825489616E-2</v>
      </c>
      <c r="I31" s="28">
        <v>50632</v>
      </c>
      <c r="J31" s="46">
        <f t="shared" ref="J31:J33" si="21">I31/I$35*100</f>
        <v>0.10108487557877689</v>
      </c>
    </row>
    <row r="32" spans="1:10" x14ac:dyDescent="0.25">
      <c r="A32" s="35" t="s">
        <v>21</v>
      </c>
      <c r="B32" s="16" t="s">
        <v>45</v>
      </c>
      <c r="C32" s="28">
        <v>458</v>
      </c>
      <c r="D32" s="49">
        <f t="shared" si="0"/>
        <v>2.2500614099729797</v>
      </c>
      <c r="E32" s="28">
        <v>375761</v>
      </c>
      <c r="F32" s="46">
        <f t="shared" ref="F32" si="22">E32/E$35*100</f>
        <v>0.8254670947034024</v>
      </c>
      <c r="G32" s="28">
        <v>451</v>
      </c>
      <c r="H32" s="49">
        <f t="shared" si="1"/>
        <v>1.8833256775378961</v>
      </c>
      <c r="I32" s="28">
        <v>568741</v>
      </c>
      <c r="J32" s="46">
        <f t="shared" si="21"/>
        <v>1.1354699245842381</v>
      </c>
    </row>
    <row r="33" spans="1:10" ht="15.75" customHeight="1" x14ac:dyDescent="0.25">
      <c r="A33" s="36" t="s">
        <v>19</v>
      </c>
      <c r="B33" s="16" t="s">
        <v>46</v>
      </c>
      <c r="C33" s="28">
        <v>0</v>
      </c>
      <c r="D33" s="49">
        <f t="shared" si="0"/>
        <v>0</v>
      </c>
      <c r="E33" s="28">
        <v>0</v>
      </c>
      <c r="F33" s="46">
        <f t="shared" ref="F33" si="23">E33/E$35*100</f>
        <v>0</v>
      </c>
      <c r="G33" s="28">
        <v>0</v>
      </c>
      <c r="H33" s="49">
        <f t="shared" si="1"/>
        <v>0</v>
      </c>
      <c r="I33" s="28">
        <v>0</v>
      </c>
      <c r="J33" s="46">
        <f t="shared" si="21"/>
        <v>0</v>
      </c>
    </row>
    <row r="34" spans="1:10" x14ac:dyDescent="0.25">
      <c r="A34" s="37" t="s">
        <v>18</v>
      </c>
      <c r="B34" s="8" t="s">
        <v>47</v>
      </c>
      <c r="C34" s="30">
        <f>SUM(C30:C33)</f>
        <v>2835</v>
      </c>
      <c r="D34" s="2">
        <f t="shared" si="0"/>
        <v>13.927781871775977</v>
      </c>
      <c r="E34" s="31">
        <f>SUM(E30:E33)</f>
        <v>13287685</v>
      </c>
      <c r="F34" s="45">
        <f>E34/E$35*100</f>
        <v>29.190221263739396</v>
      </c>
      <c r="G34" s="30">
        <f>SUM(G30:G33)</f>
        <v>2792</v>
      </c>
      <c r="H34" s="2">
        <f t="shared" si="1"/>
        <v>11.65908046936986</v>
      </c>
      <c r="I34" s="31">
        <f>SUM(I30:I33)</f>
        <v>14708461</v>
      </c>
      <c r="J34" s="45">
        <f>I34/I$35*100</f>
        <v>29.364886833233772</v>
      </c>
    </row>
    <row r="35" spans="1:10" x14ac:dyDescent="0.25">
      <c r="A35" s="17" t="s">
        <v>24</v>
      </c>
      <c r="B35" s="56" t="s">
        <v>48</v>
      </c>
      <c r="C35" s="55">
        <f>C29+C34</f>
        <v>20355</v>
      </c>
      <c r="D35" s="53">
        <f t="shared" ref="D35:J35" si="24">D29+D34</f>
        <v>100</v>
      </c>
      <c r="E35" s="55">
        <f>E29+E34</f>
        <v>45521015</v>
      </c>
      <c r="F35" s="54">
        <f t="shared" si="24"/>
        <v>100</v>
      </c>
      <c r="G35" s="55">
        <f>G29+G34</f>
        <v>23947</v>
      </c>
      <c r="H35" s="53">
        <f t="shared" si="24"/>
        <v>100</v>
      </c>
      <c r="I35" s="55">
        <f>I29+I34</f>
        <v>50088601</v>
      </c>
      <c r="J35" s="54">
        <f t="shared" si="24"/>
        <v>100</v>
      </c>
    </row>
    <row r="38" spans="1:10" x14ac:dyDescent="0.25">
      <c r="A38" t="s">
        <v>61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6"/>
      <c r="D42" s="26"/>
      <c r="E42" s="26"/>
      <c r="G42" s="26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6"/>
      <c r="D44" s="26"/>
      <c r="E44" s="26"/>
      <c r="G44" s="26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osiguranja&amp;RMjesečno izvješće</oddHeader>
    <oddFooter>&amp;CU izvješće su uključeni podatci zaključno s 29.02.2024. godine.</oddFooter>
  </headerFooter>
  <ignoredErrors>
    <ignoredError sqref="A11:A28 A34" numberStoredAsText="1"/>
    <ignoredError sqref="A29:A30 A35" twoDigitTextYear="1" numberStoredAsText="1"/>
    <ignoredError sqref="F29 F34 D29 D34" formula="1"/>
    <ignoredError sqref="H11:H28 H35 J11:J35" evalError="1"/>
    <ignoredError sqref="H29:H34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8" t="s">
        <v>55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2" ht="38.25" customHeight="1" x14ac:dyDescent="0.25">
      <c r="A9" s="41" t="s">
        <v>49</v>
      </c>
      <c r="B9" s="58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42" t="s">
        <v>50</v>
      </c>
    </row>
    <row r="10" spans="1:12" ht="31.5" customHeight="1" thickBot="1" x14ac:dyDescent="0.3">
      <c r="A10" s="43"/>
      <c r="B10" s="59"/>
      <c r="C10" s="12" t="s">
        <v>56</v>
      </c>
      <c r="D10" s="12" t="s">
        <v>25</v>
      </c>
      <c r="E10" s="12" t="s">
        <v>56</v>
      </c>
      <c r="F10" s="12" t="s">
        <v>25</v>
      </c>
      <c r="G10" s="12" t="s">
        <v>57</v>
      </c>
      <c r="H10" s="12" t="s">
        <v>25</v>
      </c>
      <c r="I10" s="12" t="s">
        <v>57</v>
      </c>
      <c r="J10" s="51" t="s">
        <v>25</v>
      </c>
    </row>
    <row r="11" spans="1:12" x14ac:dyDescent="0.25">
      <c r="A11" s="33" t="s">
        <v>0</v>
      </c>
      <c r="B11" s="13" t="s">
        <v>27</v>
      </c>
      <c r="C11" s="28">
        <v>1042</v>
      </c>
      <c r="D11" s="48">
        <f>C11/C$35*100</f>
        <v>18.102849200833912</v>
      </c>
      <c r="E11" s="28">
        <v>1298175</v>
      </c>
      <c r="F11" s="48">
        <f>E11/E$35*100</f>
        <v>8.5268070847295352</v>
      </c>
      <c r="G11" s="28">
        <v>1148</v>
      </c>
      <c r="H11" s="48">
        <f>G11/G$35*100</f>
        <v>18.199112238427396</v>
      </c>
      <c r="I11" s="28">
        <v>1399438</v>
      </c>
      <c r="J11" s="48">
        <f>I11/I$35*100</f>
        <v>7.8534440990933385</v>
      </c>
    </row>
    <row r="12" spans="1:12" x14ac:dyDescent="0.25">
      <c r="A12" s="33" t="s">
        <v>1</v>
      </c>
      <c r="B12" s="13" t="s">
        <v>28</v>
      </c>
      <c r="C12" s="28">
        <v>174</v>
      </c>
      <c r="D12" s="46">
        <f t="shared" ref="D12:D13" si="0">C12/C$35*100</f>
        <v>3.022932592077832</v>
      </c>
      <c r="E12" s="28">
        <v>62103</v>
      </c>
      <c r="F12" s="46">
        <f t="shared" ref="F12:F13" si="1">E12/E$35*100</f>
        <v>0.40791133736434482</v>
      </c>
      <c r="G12" s="28">
        <v>143</v>
      </c>
      <c r="H12" s="46">
        <f t="shared" ref="H12:H13" si="2">G12/G$35*100</f>
        <v>2.2669625871908687</v>
      </c>
      <c r="I12" s="28">
        <v>163795</v>
      </c>
      <c r="J12" s="46">
        <f t="shared" ref="J12:J13" si="3">I12/I$35*100</f>
        <v>0.91919390227433695</v>
      </c>
      <c r="L12" s="1"/>
    </row>
    <row r="13" spans="1:12" x14ac:dyDescent="0.25">
      <c r="A13" s="33" t="s">
        <v>2</v>
      </c>
      <c r="B13" s="13" t="s">
        <v>29</v>
      </c>
      <c r="C13" s="28">
        <v>1002</v>
      </c>
      <c r="D13" s="46">
        <f t="shared" si="0"/>
        <v>17.407922168172341</v>
      </c>
      <c r="E13" s="28">
        <v>2023278</v>
      </c>
      <c r="F13" s="46">
        <f t="shared" si="1"/>
        <v>13.289503483565317</v>
      </c>
      <c r="G13" s="28">
        <v>941</v>
      </c>
      <c r="H13" s="46">
        <f t="shared" si="2"/>
        <v>14.917564996829421</v>
      </c>
      <c r="I13" s="28">
        <v>2115753</v>
      </c>
      <c r="J13" s="46">
        <f t="shared" si="3"/>
        <v>11.873300505623707</v>
      </c>
    </row>
    <row r="14" spans="1:12" x14ac:dyDescent="0.25">
      <c r="A14" s="33" t="s">
        <v>3</v>
      </c>
      <c r="B14" s="13" t="s">
        <v>30</v>
      </c>
      <c r="C14" s="28">
        <v>0</v>
      </c>
      <c r="D14" s="46">
        <f>C14/C$35*100</f>
        <v>0</v>
      </c>
      <c r="E14" s="28">
        <v>0</v>
      </c>
      <c r="F14" s="46">
        <f>E14/E$35*100</f>
        <v>0</v>
      </c>
      <c r="G14" s="28">
        <v>2</v>
      </c>
      <c r="H14" s="46">
        <f>G14/G$35*100</f>
        <v>3.1705770450221937E-2</v>
      </c>
      <c r="I14" s="28">
        <v>435</v>
      </c>
      <c r="J14" s="46">
        <f>I14/I$35*100</f>
        <v>2.4411572239038831E-3</v>
      </c>
    </row>
    <row r="15" spans="1:12" x14ac:dyDescent="0.25">
      <c r="A15" s="33" t="s">
        <v>4</v>
      </c>
      <c r="B15" s="13" t="s">
        <v>31</v>
      </c>
      <c r="C15" s="28">
        <v>0</v>
      </c>
      <c r="D15" s="46">
        <f t="shared" ref="D15:D17" si="4">C15/C$35*100</f>
        <v>0</v>
      </c>
      <c r="E15" s="28">
        <v>0</v>
      </c>
      <c r="F15" s="46">
        <f t="shared" ref="F15:F17" si="5">E15/E$35*100</f>
        <v>0</v>
      </c>
      <c r="G15" s="28">
        <v>0</v>
      </c>
      <c r="H15" s="46">
        <f t="shared" ref="H15:H17" si="6">G15/G$35*100</f>
        <v>0</v>
      </c>
      <c r="I15" s="28">
        <v>0</v>
      </c>
      <c r="J15" s="46">
        <f t="shared" ref="J15:J17" si="7">I15/I$35*100</f>
        <v>0</v>
      </c>
    </row>
    <row r="16" spans="1:12" x14ac:dyDescent="0.25">
      <c r="A16" s="33" t="s">
        <v>5</v>
      </c>
      <c r="B16" s="13" t="s">
        <v>32</v>
      </c>
      <c r="C16" s="28">
        <v>0</v>
      </c>
      <c r="D16" s="46">
        <f t="shared" si="4"/>
        <v>0</v>
      </c>
      <c r="E16" s="28">
        <v>91857</v>
      </c>
      <c r="F16" s="46">
        <f t="shared" si="5"/>
        <v>0.60334463256648829</v>
      </c>
      <c r="G16" s="28">
        <v>0</v>
      </c>
      <c r="H16" s="46">
        <f t="shared" si="6"/>
        <v>0</v>
      </c>
      <c r="I16" s="28">
        <v>0</v>
      </c>
      <c r="J16" s="46">
        <f t="shared" si="7"/>
        <v>0</v>
      </c>
    </row>
    <row r="17" spans="1:10" x14ac:dyDescent="0.25">
      <c r="A17" s="33" t="s">
        <v>6</v>
      </c>
      <c r="B17" s="13" t="s">
        <v>58</v>
      </c>
      <c r="C17" s="28">
        <v>7</v>
      </c>
      <c r="D17" s="46">
        <f t="shared" si="4"/>
        <v>0.12161223071577484</v>
      </c>
      <c r="E17" s="28">
        <v>101467</v>
      </c>
      <c r="F17" s="46">
        <f t="shared" si="5"/>
        <v>0.66646602689641365</v>
      </c>
      <c r="G17" s="28">
        <v>2</v>
      </c>
      <c r="H17" s="46">
        <f t="shared" si="6"/>
        <v>3.1705770450221937E-2</v>
      </c>
      <c r="I17" s="28">
        <v>1225</v>
      </c>
      <c r="J17" s="46">
        <f t="shared" si="7"/>
        <v>6.8745232167408202E-3</v>
      </c>
    </row>
    <row r="18" spans="1:10" x14ac:dyDescent="0.25">
      <c r="A18" s="33" t="s">
        <v>7</v>
      </c>
      <c r="B18" s="13" t="s">
        <v>33</v>
      </c>
      <c r="C18" s="28">
        <v>46</v>
      </c>
      <c r="D18" s="46">
        <f>C18/C$35*100</f>
        <v>0.79916608756080609</v>
      </c>
      <c r="E18" s="28">
        <v>92712</v>
      </c>
      <c r="F18" s="46">
        <f>E18/E$35*100</f>
        <v>0.6089605318539062</v>
      </c>
      <c r="G18" s="28">
        <v>76</v>
      </c>
      <c r="H18" s="46">
        <f>G18/G$35*100</f>
        <v>1.2048192771084338</v>
      </c>
      <c r="I18" s="28">
        <v>1121556</v>
      </c>
      <c r="J18" s="46">
        <f>I18/I$35*100</f>
        <v>6.2940104170407896</v>
      </c>
    </row>
    <row r="19" spans="1:10" x14ac:dyDescent="0.25">
      <c r="A19" s="33" t="s">
        <v>8</v>
      </c>
      <c r="B19" s="13" t="s">
        <v>34</v>
      </c>
      <c r="C19" s="28">
        <v>127</v>
      </c>
      <c r="D19" s="46">
        <f t="shared" ref="D19:D22" si="8">C19/C$35*100</f>
        <v>2.2063933287004867</v>
      </c>
      <c r="E19" s="28">
        <v>187940</v>
      </c>
      <c r="F19" s="46">
        <f t="shared" ref="F19:F22" si="9">E19/E$35*100</f>
        <v>1.2344469147103194</v>
      </c>
      <c r="G19" s="28">
        <v>171</v>
      </c>
      <c r="H19" s="46">
        <f t="shared" ref="H19:H22" si="10">G19/G$35*100</f>
        <v>2.7108433734939759</v>
      </c>
      <c r="I19" s="28">
        <v>392516</v>
      </c>
      <c r="J19" s="46">
        <f t="shared" ref="J19:J22" si="11">I19/I$35*100</f>
        <v>2.2027431468916241</v>
      </c>
    </row>
    <row r="20" spans="1:10" s="19" customFormat="1" x14ac:dyDescent="0.25">
      <c r="A20" s="33" t="s">
        <v>9</v>
      </c>
      <c r="B20" s="13" t="s">
        <v>35</v>
      </c>
      <c r="C20" s="28">
        <v>2899</v>
      </c>
      <c r="D20" s="46">
        <f t="shared" si="8"/>
        <v>50.364836692147328</v>
      </c>
      <c r="E20" s="28">
        <v>8904101</v>
      </c>
      <c r="F20" s="46">
        <f t="shared" si="9"/>
        <v>58.484835626897258</v>
      </c>
      <c r="G20" s="28">
        <v>3358</v>
      </c>
      <c r="H20" s="46">
        <f t="shared" si="10"/>
        <v>53.233988585922646</v>
      </c>
      <c r="I20" s="28">
        <v>10477232</v>
      </c>
      <c r="J20" s="46">
        <f t="shared" si="11"/>
        <v>58.796713984636618</v>
      </c>
    </row>
    <row r="21" spans="1:10" s="19" customFormat="1" x14ac:dyDescent="0.25">
      <c r="A21" s="33" t="s">
        <v>10</v>
      </c>
      <c r="B21" s="13" t="s">
        <v>36</v>
      </c>
      <c r="C21" s="28">
        <v>0</v>
      </c>
      <c r="D21" s="46">
        <f t="shared" si="8"/>
        <v>0</v>
      </c>
      <c r="E21" s="28">
        <v>0</v>
      </c>
      <c r="F21" s="46">
        <f t="shared" si="9"/>
        <v>0</v>
      </c>
      <c r="G21" s="28">
        <v>0</v>
      </c>
      <c r="H21" s="46">
        <f t="shared" si="10"/>
        <v>0</v>
      </c>
      <c r="I21" s="28">
        <v>0</v>
      </c>
      <c r="J21" s="46">
        <f t="shared" si="11"/>
        <v>0</v>
      </c>
    </row>
    <row r="22" spans="1:10" x14ac:dyDescent="0.25">
      <c r="A22" s="33" t="s">
        <v>11</v>
      </c>
      <c r="B22" s="13" t="s">
        <v>37</v>
      </c>
      <c r="C22" s="28">
        <v>0</v>
      </c>
      <c r="D22" s="46">
        <f t="shared" si="8"/>
        <v>0</v>
      </c>
      <c r="E22" s="28">
        <v>0</v>
      </c>
      <c r="F22" s="46">
        <f t="shared" si="9"/>
        <v>0</v>
      </c>
      <c r="G22" s="28">
        <v>0</v>
      </c>
      <c r="H22" s="46">
        <f t="shared" si="10"/>
        <v>0</v>
      </c>
      <c r="I22" s="28">
        <v>0</v>
      </c>
      <c r="J22" s="46">
        <f t="shared" si="11"/>
        <v>0</v>
      </c>
    </row>
    <row r="23" spans="1:10" x14ac:dyDescent="0.25">
      <c r="A23" s="33" t="s">
        <v>12</v>
      </c>
      <c r="B23" s="13" t="s">
        <v>38</v>
      </c>
      <c r="C23" s="28">
        <v>40</v>
      </c>
      <c r="D23" s="46">
        <f>C23/C$35*100</f>
        <v>0.69492703266157052</v>
      </c>
      <c r="E23" s="28">
        <v>67349</v>
      </c>
      <c r="F23" s="46">
        <f>E23/E$35*100</f>
        <v>0.44236865626702832</v>
      </c>
      <c r="G23" s="28">
        <v>34</v>
      </c>
      <c r="H23" s="46">
        <f>G23/G$35*100</f>
        <v>0.53899809765377305</v>
      </c>
      <c r="I23" s="28">
        <v>41862</v>
      </c>
      <c r="J23" s="46">
        <f>I23/I$35*100</f>
        <v>0.23492350277486057</v>
      </c>
    </row>
    <row r="24" spans="1:10" x14ac:dyDescent="0.25">
      <c r="A24" s="33" t="s">
        <v>13</v>
      </c>
      <c r="B24" s="13" t="s">
        <v>39</v>
      </c>
      <c r="C24" s="28">
        <v>29</v>
      </c>
      <c r="D24" s="46">
        <f t="shared" ref="D24:D25" si="12">C24/C$35*100</f>
        <v>0.50382209867963867</v>
      </c>
      <c r="E24" s="28">
        <v>121727</v>
      </c>
      <c r="F24" s="46">
        <f t="shared" ref="F24:F25" si="13">E24/E$35*100</f>
        <v>0.7995398509468078</v>
      </c>
      <c r="G24" s="28">
        <v>22</v>
      </c>
      <c r="H24" s="46">
        <f t="shared" ref="H24:H25" si="14">G24/G$35*100</f>
        <v>0.34876347495244131</v>
      </c>
      <c r="I24" s="28">
        <v>149246</v>
      </c>
      <c r="J24" s="46">
        <f t="shared" ref="J24:J25" si="15">I24/I$35*100</f>
        <v>0.83754701388220454</v>
      </c>
    </row>
    <row r="25" spans="1:10" x14ac:dyDescent="0.25">
      <c r="A25" s="33" t="s">
        <v>14</v>
      </c>
      <c r="B25" s="13" t="s">
        <v>59</v>
      </c>
      <c r="C25" s="28">
        <v>0</v>
      </c>
      <c r="D25" s="46">
        <f t="shared" si="12"/>
        <v>0</v>
      </c>
      <c r="E25" s="28">
        <v>0</v>
      </c>
      <c r="F25" s="46">
        <f t="shared" si="13"/>
        <v>0</v>
      </c>
      <c r="G25" s="28">
        <v>0</v>
      </c>
      <c r="H25" s="46">
        <f t="shared" si="14"/>
        <v>0</v>
      </c>
      <c r="I25" s="28">
        <v>0</v>
      </c>
      <c r="J25" s="46">
        <f t="shared" si="15"/>
        <v>0</v>
      </c>
    </row>
    <row r="26" spans="1:10" x14ac:dyDescent="0.25">
      <c r="A26" s="33" t="s">
        <v>15</v>
      </c>
      <c r="B26" s="13" t="s">
        <v>60</v>
      </c>
      <c r="C26" s="28">
        <v>13</v>
      </c>
      <c r="D26" s="46">
        <f>C26/C$35*100</f>
        <v>0.22585128561501042</v>
      </c>
      <c r="E26" s="28">
        <v>10215</v>
      </c>
      <c r="F26" s="46">
        <f>E26/E$35*100</f>
        <v>6.7095217802308788E-2</v>
      </c>
      <c r="G26" s="28">
        <v>8</v>
      </c>
      <c r="H26" s="46">
        <f>G26/G$35*100</f>
        <v>0.12682308180088775</v>
      </c>
      <c r="I26" s="28">
        <v>3914</v>
      </c>
      <c r="J26" s="46">
        <f>I26/I$35*100</f>
        <v>2.1964803159447814E-2</v>
      </c>
    </row>
    <row r="27" spans="1:10" x14ac:dyDescent="0.25">
      <c r="A27" s="33" t="s">
        <v>16</v>
      </c>
      <c r="B27" s="13" t="s">
        <v>40</v>
      </c>
      <c r="C27" s="28">
        <v>0</v>
      </c>
      <c r="D27" s="46">
        <f t="shared" ref="D27:D28" si="16">C27/C$35*100</f>
        <v>0</v>
      </c>
      <c r="E27" s="28">
        <v>0</v>
      </c>
      <c r="F27" s="46">
        <f t="shared" ref="F27:F28" si="17">E27/E$35*100</f>
        <v>0</v>
      </c>
      <c r="G27" s="28">
        <v>0</v>
      </c>
      <c r="H27" s="46">
        <f t="shared" ref="H27:H28" si="18">G27/G$35*100</f>
        <v>0</v>
      </c>
      <c r="I27" s="28">
        <v>0</v>
      </c>
      <c r="J27" s="46">
        <f t="shared" ref="J27:J28" si="19">I27/I$35*100</f>
        <v>0</v>
      </c>
    </row>
    <row r="28" spans="1:10" x14ac:dyDescent="0.25">
      <c r="A28" s="33" t="s">
        <v>17</v>
      </c>
      <c r="B28" s="13" t="s">
        <v>41</v>
      </c>
      <c r="C28" s="28">
        <v>0</v>
      </c>
      <c r="D28" s="46">
        <f t="shared" si="16"/>
        <v>0</v>
      </c>
      <c r="E28" s="28">
        <v>0</v>
      </c>
      <c r="F28" s="46">
        <f t="shared" si="17"/>
        <v>0</v>
      </c>
      <c r="G28" s="28">
        <v>4</v>
      </c>
      <c r="H28" s="46">
        <f t="shared" si="18"/>
        <v>6.3411540900443875E-2</v>
      </c>
      <c r="I28" s="28">
        <v>3200</v>
      </c>
      <c r="J28" s="46">
        <f t="shared" si="19"/>
        <v>1.7957938198833165E-2</v>
      </c>
    </row>
    <row r="29" spans="1:10" x14ac:dyDescent="0.25">
      <c r="A29" s="34" t="s">
        <v>23</v>
      </c>
      <c r="B29" s="7" t="s">
        <v>42</v>
      </c>
      <c r="C29" s="29">
        <f>SUM(C11:C28)</f>
        <v>5379</v>
      </c>
      <c r="D29" s="47">
        <f>C29/C$35*100</f>
        <v>93.450312717164692</v>
      </c>
      <c r="E29" s="23">
        <f>SUM(E11:E28)</f>
        <v>12960924</v>
      </c>
      <c r="F29" s="47">
        <f>E29/E$35*100</f>
        <v>85.131279363599717</v>
      </c>
      <c r="G29" s="29">
        <f>SUM(G11:G28)</f>
        <v>5909</v>
      </c>
      <c r="H29" s="47">
        <f>G29/G$35*100</f>
        <v>93.674698795180717</v>
      </c>
      <c r="I29" s="23">
        <f>SUM(I11:I28)+0.6</f>
        <v>15870172.6</v>
      </c>
      <c r="J29" s="47">
        <f>I29/I$35*100</f>
        <v>89.061118361129815</v>
      </c>
    </row>
    <row r="30" spans="1:10" x14ac:dyDescent="0.25">
      <c r="A30" s="35" t="s">
        <v>22</v>
      </c>
      <c r="B30" s="5" t="s">
        <v>43</v>
      </c>
      <c r="C30" s="28">
        <v>279</v>
      </c>
      <c r="D30" s="46">
        <f>C30/C$35*100</f>
        <v>4.8471160528144548</v>
      </c>
      <c r="E30" s="28">
        <v>2048980</v>
      </c>
      <c r="F30" s="46">
        <f>E30/E$35*100</f>
        <v>13.458322013957384</v>
      </c>
      <c r="G30" s="28">
        <v>267</v>
      </c>
      <c r="H30" s="46">
        <f>G30/G$35*100</f>
        <v>4.2327203551046289</v>
      </c>
      <c r="I30" s="28">
        <v>1702694</v>
      </c>
      <c r="J30" s="46">
        <f>I30/I$35*100</f>
        <v>9.5552730073512606</v>
      </c>
    </row>
    <row r="31" spans="1:10" x14ac:dyDescent="0.25">
      <c r="A31" s="35" t="s">
        <v>20</v>
      </c>
      <c r="B31" s="6" t="s">
        <v>44</v>
      </c>
      <c r="C31" s="28">
        <v>1</v>
      </c>
      <c r="D31" s="46">
        <f t="shared" ref="D31:D33" si="20">C31/C$35*100</f>
        <v>1.7373175816539264E-2</v>
      </c>
      <c r="E31" s="28">
        <v>4996</v>
      </c>
      <c r="F31" s="46">
        <f t="shared" ref="F31:F33" si="21">E31/E$35*100</f>
        <v>3.2815243087649014E-2</v>
      </c>
      <c r="G31" s="28">
        <v>1</v>
      </c>
      <c r="H31" s="46">
        <f t="shared" ref="H31:H33" si="22">G31/G$35*100</f>
        <v>1.5852885225110969E-2</v>
      </c>
      <c r="I31" s="28">
        <v>5539</v>
      </c>
      <c r="J31" s="46">
        <f t="shared" ref="J31:J33" si="23">I31/I$35*100</f>
        <v>3.1084068651042778E-2</v>
      </c>
    </row>
    <row r="32" spans="1:10" x14ac:dyDescent="0.25">
      <c r="A32" s="35" t="s">
        <v>21</v>
      </c>
      <c r="B32" s="16" t="s">
        <v>45</v>
      </c>
      <c r="C32" s="28">
        <v>97</v>
      </c>
      <c r="D32" s="46">
        <f t="shared" si="20"/>
        <v>1.6851980542043086</v>
      </c>
      <c r="E32" s="28">
        <v>209732</v>
      </c>
      <c r="F32" s="46">
        <f t="shared" si="21"/>
        <v>1.377583379355245</v>
      </c>
      <c r="G32" s="28">
        <v>131</v>
      </c>
      <c r="H32" s="46">
        <f t="shared" si="22"/>
        <v>2.0767279644895371</v>
      </c>
      <c r="I32" s="28">
        <v>241012</v>
      </c>
      <c r="J32" s="46">
        <f t="shared" si="23"/>
        <v>1.3525245628678682</v>
      </c>
    </row>
    <row r="33" spans="1:10" ht="15.75" customHeight="1" x14ac:dyDescent="0.25">
      <c r="A33" s="36" t="s">
        <v>19</v>
      </c>
      <c r="B33" s="16" t="s">
        <v>46</v>
      </c>
      <c r="C33" s="28">
        <v>0</v>
      </c>
      <c r="D33" s="46">
        <f t="shared" si="20"/>
        <v>0</v>
      </c>
      <c r="E33" s="28">
        <v>0</v>
      </c>
      <c r="F33" s="46">
        <f t="shared" si="21"/>
        <v>0</v>
      </c>
      <c r="G33" s="28">
        <v>0</v>
      </c>
      <c r="H33" s="46">
        <f t="shared" si="22"/>
        <v>0</v>
      </c>
      <c r="I33" s="28">
        <v>0</v>
      </c>
      <c r="J33" s="46">
        <f t="shared" si="23"/>
        <v>0</v>
      </c>
    </row>
    <row r="34" spans="1:10" x14ac:dyDescent="0.25">
      <c r="A34" s="37" t="s">
        <v>18</v>
      </c>
      <c r="B34" s="8" t="s">
        <v>47</v>
      </c>
      <c r="C34" s="30">
        <f>SUM(C30:C33)</f>
        <v>377</v>
      </c>
      <c r="D34" s="45">
        <f>C34/C$35*100</f>
        <v>6.5496872828353023</v>
      </c>
      <c r="E34" s="31">
        <f>SUM(E30:E33)</f>
        <v>2263708</v>
      </c>
      <c r="F34" s="45">
        <f>E34/E$35*100</f>
        <v>14.868720636400276</v>
      </c>
      <c r="G34" s="30">
        <f>SUM(G30:G33)</f>
        <v>399</v>
      </c>
      <c r="H34" s="45">
        <f>G34/G$35*100</f>
        <v>6.3253012048192767</v>
      </c>
      <c r="I34" s="31">
        <f>SUM(I30:I33)</f>
        <v>1949245</v>
      </c>
      <c r="J34" s="45">
        <f>I34/I$35*100</f>
        <v>10.938881638870173</v>
      </c>
    </row>
    <row r="35" spans="1:10" x14ac:dyDescent="0.25">
      <c r="A35" s="17" t="s">
        <v>24</v>
      </c>
      <c r="B35" s="18" t="s">
        <v>48</v>
      </c>
      <c r="C35" s="55">
        <f>C29+C34</f>
        <v>5756</v>
      </c>
      <c r="D35" s="54">
        <f t="shared" ref="D35" si="24">D29+D34</f>
        <v>100</v>
      </c>
      <c r="E35" s="55">
        <f>E29+E34</f>
        <v>15224632</v>
      </c>
      <c r="F35" s="54">
        <f t="shared" ref="F35" si="25">F29+F34</f>
        <v>100</v>
      </c>
      <c r="G35" s="55">
        <f>G29+G34</f>
        <v>6308</v>
      </c>
      <c r="H35" s="54">
        <f t="shared" ref="H35" si="26">H29+H34</f>
        <v>100</v>
      </c>
      <c r="I35" s="55">
        <f>I29+I34</f>
        <v>17819417.600000001</v>
      </c>
      <c r="J35" s="54">
        <f t="shared" ref="J35" si="27">J29+J34</f>
        <v>99.999999999999986</v>
      </c>
    </row>
    <row r="38" spans="1:10" x14ac:dyDescent="0.25">
      <c r="A38" t="s">
        <v>62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osiguranja&amp;RMjesečno izvješće</oddHeader>
    <oddFooter>&amp;CU izvješće su uključeni podatci zaključno s 29.02.2024. godine.</oddFooter>
  </headerFooter>
  <ignoredErrors>
    <ignoredError sqref="A11:A28 A34" numberStoredAsText="1"/>
    <ignoredError sqref="A29:A30 A35" twoDigitTextYear="1" numberStoredAsText="1"/>
    <ignoredError sqref="E29 E34 G29 G34 I3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2020-10-30T14:49:07Z</cp:lastPrinted>
  <dcterms:created xsi:type="dcterms:W3CDTF">2018-01-08T12:56:16Z</dcterms:created>
  <dcterms:modified xsi:type="dcterms:W3CDTF">2024-05-23T12:02:25Z</dcterms:modified>
</cp:coreProperties>
</file>