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I\Jezici\HR EVLADA 2X0524\"/>
    </mc:Choice>
  </mc:AlternateContent>
  <xr:revisionPtr revIDLastSave="0" documentId="13_ncr:1_{07DFB453-6029-45A4-A5BD-07500DE995D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22" l="1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8" i="23" s="1"/>
  <c r="E32" i="23"/>
  <c r="E32" i="22"/>
  <c r="E33" i="21" l="1"/>
  <c r="E37" i="21" s="1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8" i="21" l="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C32" i="22"/>
  <c r="C37" i="22"/>
  <c r="F38" i="21" l="1"/>
  <c r="C38" i="22"/>
  <c r="D14" i="22" s="1"/>
  <c r="D28" i="22"/>
  <c r="D16" i="22" l="1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<sst xmlns="http://schemas.openxmlformats.org/spreadsheetml/2006/main" count="328" uniqueCount="76">
  <si>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</si>
  <si>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</si>
  <si>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</si>
  <si>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</si>
  <si>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</si>
  <si>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</si>
  <si>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</si>
  <si>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</si>
  <si>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</si>
  <si>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</si>
  <si>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</si>
  <si>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</si>
  <si>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</si>
  <si>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</si>
  <si>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</si>
  <si>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</si>
  <si>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</si>
  <si>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</si>
  <si>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</si>
  <si>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</si>
  <si>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</si>
  <si>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</si>
  <si>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</si>
  <si>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</si>
  <si>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</si>
  <si>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</si>
  <si>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</si>
  <si>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</si>
  <si>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</si>
  <si>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</si>
  <si>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</si>
  <si>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</si>
  <si>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</si>
  <si>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</si>
  <si>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</si>
  <si>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</si>
  <si>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</si>
  <si>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</si>
  <si>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</si>
  <si>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</si>
  <si>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</si>
  <si>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</si>
  <si>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</si>
  <si>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</si>
  <si>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</si>
  <si>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</si>
  <si>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</si>
  <si>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</si>
  <si>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</si>
  <si>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</si>
  <si>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</si>
  <si>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</si>
  <si>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</si>
  <si>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</si>
  <si>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</si>
  <si>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</si>
  <si>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</si>
  <si>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</si>
  <si>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</si>
  <si>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</si>
  <si>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</si>
  <si>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</si>
  <si>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</si>
  <si>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</si>
  <si>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</si>
  <si>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</si>
  <si>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</si>
  <si>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PREMIJA PO VRSTAMA OSIGURANJA U REPUBLICI SRPSKOJ*</t>
  </si>
  <si>
    <t>PREMIJA PO VRSTAMA OSIGURANJA U FEDERACIJI BOSNE I HERCEGOVINE*</t>
  </si>
  <si>
    <t>I-II-2023</t>
  </si>
  <si>
    <t>I-II-2024</t>
  </si>
  <si>
    <t xml:space="preserve">Osiguranje robe u prijevozu </t>
  </si>
  <si>
    <t>Osiguranje jamstva</t>
  </si>
  <si>
    <t>Osiguranje raznih financijskih gubitaka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</si>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</sst>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b/>
      <sz val="10"/>
      <name val="Cambria"/>
      <family val="1"/>
      <charset val="238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15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2" fontId="3" fillId="0" borderId="56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Border="1"/>
    <xf numFmtId="2" fontId="3" fillId="0" borderId="1" xfId="0" applyNumberFormat="1" applyFont="1" applyFill="1" applyBorder="1" applyAlignment="1">
      <alignment horizontal="right" vertical="center" wrapText="1"/>
    </xf>
    <xf numFmtId="3" fontId="3" fillId="3" borderId="2" xfId="0" applyNumberFormat="1" applyFont="1" applyFill="1" applyBorder="1" applyAlignment="1">
      <alignment horizontal="right" vertical="center"/>
    </xf>
    <xf numFmtId="2" fontId="3" fillId="3" borderId="4" xfId="0" applyNumberFormat="1" applyFont="1" applyFill="1" applyBorder="1" applyAlignment="1">
      <alignment horizontal="right" vertical="center"/>
    </xf>
    <xf numFmtId="3" fontId="3" fillId="3" borderId="0" xfId="0" applyNumberFormat="1" applyFont="1" applyFill="1" applyBorder="1" applyAlignment="1">
      <alignment horizontal="right" vertical="center"/>
    </xf>
    <xf numFmtId="4" fontId="3" fillId="3" borderId="1" xfId="0" applyNumberFormat="1" applyFont="1" applyFill="1" applyBorder="1" applyAlignment="1">
      <alignment horizontal="right" vertical="center"/>
    </xf>
    <xf numFmtId="3" fontId="3" fillId="0" borderId="61" xfId="0" applyNumberFormat="1" applyFont="1" applyBorder="1"/>
    <xf numFmtId="3" fontId="3" fillId="0" borderId="0" xfId="0" applyNumberFormat="1" applyFont="1"/>
    <xf numFmtId="3" fontId="39" fillId="3" borderId="2" xfId="0" applyNumberFormat="1" applyFont="1" applyFill="1" applyBorder="1" applyAlignment="1">
      <alignment horizontal="right" vertical="center"/>
    </xf>
    <xf numFmtId="2" fontId="39" fillId="3" borderId="4" xfId="0" applyNumberFormat="1" applyFont="1" applyFill="1" applyBorder="1" applyAlignment="1">
      <alignment horizontal="right" vertical="center"/>
    </xf>
    <xf numFmtId="3" fontId="39" fillId="0" borderId="0" xfId="0" applyNumberFormat="1" applyFont="1" applyBorder="1" applyAlignment="1">
      <alignment horizontal="right" vertical="center"/>
    </xf>
    <xf numFmtId="2" fontId="39" fillId="0" borderId="1" xfId="0" applyNumberFormat="1" applyFont="1" applyFill="1" applyBorder="1" applyAlignment="1">
      <alignment horizontal="right" vertical="center" wrapText="1"/>
    </xf>
    <xf numFmtId="3" fontId="39" fillId="3" borderId="0" xfId="0" applyNumberFormat="1" applyFont="1" applyFill="1" applyBorder="1" applyAlignment="1">
      <alignment horizontal="right" vertical="center"/>
    </xf>
    <xf numFmtId="2" fontId="39" fillId="3" borderId="1" xfId="0" applyNumberFormat="1" applyFont="1" applyFill="1" applyBorder="1" applyAlignment="1">
      <alignment horizontal="right" vertical="center"/>
    </xf>
    <xf numFmtId="3" fontId="44" fillId="4" borderId="6" xfId="0" applyNumberFormat="1" applyFont="1" applyFill="1" applyBorder="1" applyAlignment="1">
      <alignment horizontal="right" vertical="center"/>
    </xf>
    <xf numFmtId="3" fontId="44" fillId="4" borderId="7" xfId="0" applyNumberFormat="1" applyFont="1" applyFill="1" applyBorder="1" applyAlignment="1">
      <alignment horizontal="right" vertical="center"/>
    </xf>
    <xf numFmtId="3" fontId="44" fillId="4" borderId="59" xfId="0" applyNumberFormat="1" applyFont="1" applyFill="1" applyBorder="1" applyAlignment="1">
      <alignment horizontal="right" vertical="center"/>
    </xf>
    <xf numFmtId="3" fontId="44" fillId="4" borderId="60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3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10" t="s">
        <v>36</v>
      </c>
      <c r="D11" s="110"/>
      <c r="E11" s="110"/>
      <c r="F11" s="111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89" t="s">
        <v>35</v>
      </c>
      <c r="E12" s="89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69</v>
      </c>
      <c r="D13" s="90" t="s">
        <v>25</v>
      </c>
      <c r="E13" s="70" t="s">
        <v>70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10612771</v>
      </c>
      <c r="D14" s="84">
        <f t="shared" ref="D14:D37" si="0">C14/C$38*100</f>
        <v>7.3256943599005542</v>
      </c>
      <c r="E14" s="48">
        <f>FBiH!E14+RS!E14</f>
        <v>11276478</v>
      </c>
      <c r="F14" s="84">
        <f t="shared" ref="F14:F37" si="1">E14/E$38*100</f>
        <v>6.7035170893026494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2701475</v>
      </c>
      <c r="D15" s="85">
        <f t="shared" si="0"/>
        <v>1.8647514556671723</v>
      </c>
      <c r="E15" s="48">
        <f>FBiH!E15+RS!E15</f>
        <v>3301712</v>
      </c>
      <c r="F15" s="85">
        <f t="shared" si="1"/>
        <v>1.9627655741407581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15564637</v>
      </c>
      <c r="D16" s="85">
        <f t="shared" si="0"/>
        <v>10.743826799315606</v>
      </c>
      <c r="E16" s="48">
        <f>FBiH!E16+RS!E16</f>
        <v>19055380</v>
      </c>
      <c r="F16" s="85">
        <f t="shared" si="1"/>
        <v>11.327833519752881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0</v>
      </c>
      <c r="D17" s="85">
        <f t="shared" si="0"/>
        <v>0</v>
      </c>
      <c r="E17" s="48">
        <f>FBiH!E17+RS!E17</f>
        <v>0</v>
      </c>
      <c r="F17" s="85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0</v>
      </c>
      <c r="D18" s="85">
        <f t="shared" si="0"/>
        <v>0</v>
      </c>
      <c r="E18" s="48">
        <f>FBiH!E18+RS!E18</f>
        <v>0</v>
      </c>
      <c r="F18" s="85">
        <f t="shared" si="1"/>
        <v>0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2423</v>
      </c>
      <c r="D19" s="85">
        <f t="shared" si="0"/>
        <v>1.6725280733975174E-3</v>
      </c>
      <c r="E19" s="48">
        <f>FBiH!E19+RS!E19</f>
        <v>94</v>
      </c>
      <c r="F19" s="85">
        <f t="shared" si="1"/>
        <v>5.5880090077278482E-5</v>
      </c>
    </row>
    <row r="20" spans="1:6" s="1" customFormat="1" ht="17.100000000000001" customHeight="1" x14ac:dyDescent="0.2">
      <c r="A20" s="19" t="s">
        <v>6</v>
      </c>
      <c r="B20" s="12" t="s">
        <v>71</v>
      </c>
      <c r="C20" s="48">
        <f>FBiH!C20+RS!C20</f>
        <v>1625031</v>
      </c>
      <c r="D20" s="85">
        <f t="shared" si="0"/>
        <v>1.1217127394309703</v>
      </c>
      <c r="E20" s="48">
        <f>FBiH!E20+RS!E20</f>
        <v>1152841</v>
      </c>
      <c r="F20" s="85">
        <f t="shared" si="1"/>
        <v>0.6853282864338277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8277374</v>
      </c>
      <c r="D21" s="85">
        <f t="shared" si="0"/>
        <v>5.7136361489932739</v>
      </c>
      <c r="E21" s="48">
        <f>FBiH!E21+RS!E21</f>
        <v>9457983</v>
      </c>
      <c r="F21" s="85">
        <f t="shared" si="1"/>
        <v>5.6224781062698774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9854801</v>
      </c>
      <c r="D22" s="85">
        <f t="shared" si="0"/>
        <v>6.8024891994411583</v>
      </c>
      <c r="E22" s="48">
        <f>FBiH!E22+RS!E22</f>
        <v>13905611</v>
      </c>
      <c r="F22" s="85">
        <f t="shared" si="1"/>
        <v>8.2664552687190902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59631164</v>
      </c>
      <c r="D23" s="85">
        <f t="shared" si="0"/>
        <v>41.161698654301034</v>
      </c>
      <c r="E23" s="48">
        <f>FBiH!E23+RS!E23</f>
        <v>72311200</v>
      </c>
      <c r="F23" s="85">
        <f t="shared" si="1"/>
        <v>42.986769889320207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3216</v>
      </c>
      <c r="D24" s="85">
        <f t="shared" si="0"/>
        <v>2.2199134478111501E-3</v>
      </c>
      <c r="E24" s="48">
        <f>FBiH!E24+RS!E24</f>
        <v>1168</v>
      </c>
      <c r="F24" s="85">
        <f>E24/E$38*100</f>
        <v>6.9433984266235383E-4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1668</v>
      </c>
      <c r="D25" s="85">
        <f t="shared" si="0"/>
        <v>1.1513730195736934E-3</v>
      </c>
      <c r="E25" s="48">
        <f>FBiH!E25+RS!E25</f>
        <v>2608</v>
      </c>
      <c r="F25" s="85">
        <f t="shared" si="1"/>
        <v>1.5503752651227904E-3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3064829</v>
      </c>
      <c r="D26" s="85">
        <f t="shared" si="0"/>
        <v>2.1155644006037306</v>
      </c>
      <c r="E26" s="48">
        <f>FBiH!E26+RS!E26</f>
        <v>3559353</v>
      </c>
      <c r="F26" s="85">
        <f t="shared" si="1"/>
        <v>2.1159251729450146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1233251</v>
      </c>
      <c r="D27" s="85">
        <f t="shared" si="0"/>
        <v>0.85127813415004605</v>
      </c>
      <c r="E27" s="48">
        <f>FBiH!E27+RS!E27</f>
        <v>1423680</v>
      </c>
      <c r="F27" s="85">
        <f t="shared" si="1"/>
        <v>0.84633368767255135</v>
      </c>
    </row>
    <row r="28" spans="1:6" s="1" customFormat="1" ht="17.100000000000001" customHeight="1" x14ac:dyDescent="0.2">
      <c r="A28" s="19" t="s">
        <v>14</v>
      </c>
      <c r="B28" s="12" t="s">
        <v>72</v>
      </c>
      <c r="C28" s="48">
        <f>FBiH!C28+RS!C28</f>
        <v>164044</v>
      </c>
      <c r="D28" s="85">
        <f t="shared" si="0"/>
        <v>0.11323491344301376</v>
      </c>
      <c r="E28" s="48">
        <f>FBiH!E28+RS!E28</f>
        <v>176518</v>
      </c>
      <c r="F28" s="85">
        <f t="shared" si="1"/>
        <v>0.10493448659852174</v>
      </c>
    </row>
    <row r="29" spans="1:6" s="1" customFormat="1" ht="17.100000000000001" customHeight="1" x14ac:dyDescent="0.2">
      <c r="A29" s="19" t="s">
        <v>15</v>
      </c>
      <c r="B29" s="12" t="s">
        <v>73</v>
      </c>
      <c r="C29" s="48">
        <f>FBiH!C29+RS!C29</f>
        <v>1032125</v>
      </c>
      <c r="D29" s="85">
        <f t="shared" si="0"/>
        <v>0.7124465694409462</v>
      </c>
      <c r="E29" s="48">
        <f>FBiH!E29+RS!E29</f>
        <v>1559281</v>
      </c>
      <c r="F29" s="85">
        <f t="shared" si="1"/>
        <v>0.9269442844232858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22799</v>
      </c>
      <c r="D30" s="85">
        <f t="shared" si="0"/>
        <v>1.573750208229055E-2</v>
      </c>
      <c r="E30" s="48">
        <f>FBiH!E30+RS!E30</f>
        <v>29196</v>
      </c>
      <c r="F30" s="85">
        <f t="shared" si="1"/>
        <v>1.7356118190385343E-2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365413</v>
      </c>
      <c r="D31" s="85">
        <f t="shared" si="0"/>
        <v>0.25223421414956959</v>
      </c>
      <c r="E31" s="48">
        <f>FBiH!E31+RS!E31</f>
        <v>506484</v>
      </c>
      <c r="F31" s="85">
        <f t="shared" si="1"/>
        <v>0.30108905896489696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114157021</v>
      </c>
      <c r="D32" s="86">
        <f t="shared" si="0"/>
        <v>78.799348905460135</v>
      </c>
      <c r="E32" s="49">
        <f>SUM(E14:E31)</f>
        <v>137719587</v>
      </c>
      <c r="F32" s="86">
        <f t="shared" si="1"/>
        <v>81.870031137931804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27784063</v>
      </c>
      <c r="D33" s="85">
        <f t="shared" si="0"/>
        <v>19.178549467827178</v>
      </c>
      <c r="E33" s="48">
        <f>FBiH!E33+RS!E33</f>
        <v>26626440</v>
      </c>
      <c r="F33" s="85">
        <f t="shared" si="1"/>
        <v>15.828594315289902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34976</v>
      </c>
      <c r="D34" s="85">
        <f t="shared" si="0"/>
        <v>2.4142939288135191E-2</v>
      </c>
      <c r="E34" s="48">
        <f>FBiH!E34+RS!E34</f>
        <v>93462</v>
      </c>
      <c r="F34" s="85">
        <f t="shared" si="1"/>
        <v>5.5560265731942567E-2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2864371</v>
      </c>
      <c r="D35" s="85">
        <f t="shared" si="0"/>
        <v>1.977193937319736</v>
      </c>
      <c r="E35" s="48">
        <f>FBiH!E35+RS!E35</f>
        <v>3777849</v>
      </c>
      <c r="F35" s="85">
        <f t="shared" si="1"/>
        <v>2.2458142810463451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30082</v>
      </c>
      <c r="D36" s="85">
        <f t="shared" si="0"/>
        <v>2.0764750104805663E-2</v>
      </c>
      <c r="E36" s="48">
        <f>FBiH!E36+RS!E36</f>
        <v>0</v>
      </c>
      <c r="F36" s="85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30713492</v>
      </c>
      <c r="D37" s="86">
        <f t="shared" si="0"/>
        <v>21.20065109453985</v>
      </c>
      <c r="E37" s="51">
        <f>SUM(E33:E36)</f>
        <v>30497751</v>
      </c>
      <c r="F37" s="86">
        <f t="shared" si="1"/>
        <v>18.129968862068189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106">
        <f>C32+C37</f>
        <v>144870513</v>
      </c>
      <c r="D38" s="107">
        <f>D32+D37</f>
        <v>99.999999999999986</v>
      </c>
      <c r="E38" s="106">
        <f>E32+E37</f>
        <v>168217338</v>
      </c>
      <c r="F38" s="78">
        <f>F32+F37</f>
        <v>100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osiguranja&amp;RMjesečno izvješće</oddHeader>
    <oddFooter>&amp;CU izvješće su uključeni podatci zaključno s 29.02.2024.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68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110" t="s">
        <v>36</v>
      </c>
      <c r="D11" s="110"/>
      <c r="E11" s="110"/>
      <c r="F11" s="111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89" t="s">
        <v>35</v>
      </c>
      <c r="E12" s="89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70" t="s">
        <v>69</v>
      </c>
      <c r="D13" s="90" t="s">
        <v>25</v>
      </c>
      <c r="E13" s="70" t="s">
        <v>70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41</v>
      </c>
      <c r="C14" s="48">
        <v>7451092</v>
      </c>
      <c r="D14" s="87">
        <f>C14/C$38*100</f>
        <v>7.2029391495654407</v>
      </c>
      <c r="E14" s="48">
        <v>7836750</v>
      </c>
      <c r="F14" s="87">
        <f>E14/E$38*100</f>
        <v>6.6045926955880585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42</v>
      </c>
      <c r="C15" s="48">
        <v>2421064</v>
      </c>
      <c r="D15" s="85">
        <f t="shared" ref="D15:D37" si="0">C15/C$38*100</f>
        <v>2.3404323378645042</v>
      </c>
      <c r="E15" s="48">
        <v>2950610</v>
      </c>
      <c r="F15" s="85">
        <f t="shared" ref="F15:F37" si="1">E15/E$38*100</f>
        <v>2.486691198970119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43</v>
      </c>
      <c r="C16" s="48">
        <v>12308329</v>
      </c>
      <c r="D16" s="85">
        <f t="shared" si="0"/>
        <v>11.898409631746814</v>
      </c>
      <c r="E16" s="48">
        <v>15285062</v>
      </c>
      <c r="F16" s="85">
        <f t="shared" si="1"/>
        <v>12.881820759474349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5">
        <f t="shared" si="0"/>
        <v>0</v>
      </c>
      <c r="E17" s="48">
        <v>0</v>
      </c>
      <c r="F17" s="85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45</v>
      </c>
      <c r="C18" s="48">
        <v>0</v>
      </c>
      <c r="D18" s="85">
        <f t="shared" si="0"/>
        <v>0</v>
      </c>
      <c r="E18" s="48">
        <v>0</v>
      </c>
      <c r="F18" s="85">
        <f t="shared" si="1"/>
        <v>0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46</v>
      </c>
      <c r="C19" s="48">
        <v>2373</v>
      </c>
      <c r="D19" s="85">
        <f t="shared" si="0"/>
        <v>2.2939690721734195E-3</v>
      </c>
      <c r="E19" s="48">
        <v>0</v>
      </c>
      <c r="F19" s="85">
        <f t="shared" si="1"/>
        <v>0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71</v>
      </c>
      <c r="C20" s="48">
        <v>1130316</v>
      </c>
      <c r="D20" s="85">
        <f t="shared" si="0"/>
        <v>1.0926717007091322</v>
      </c>
      <c r="E20" s="48">
        <v>961569</v>
      </c>
      <c r="F20" s="85">
        <f t="shared" si="1"/>
        <v>0.81038333412497709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48</v>
      </c>
      <c r="C21" s="48">
        <v>6351307</v>
      </c>
      <c r="D21" s="85">
        <f t="shared" si="0"/>
        <v>6.1397816375383671</v>
      </c>
      <c r="E21" s="48">
        <v>7729486</v>
      </c>
      <c r="F21" s="85">
        <f t="shared" si="1"/>
        <v>6.5141936103933595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49</v>
      </c>
      <c r="C22" s="48">
        <v>5077533</v>
      </c>
      <c r="D22" s="85">
        <f t="shared" si="0"/>
        <v>4.9084296944542434</v>
      </c>
      <c r="E22" s="48">
        <v>7773881</v>
      </c>
      <c r="F22" s="85">
        <f t="shared" si="1"/>
        <v>6.5516084689406702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50</v>
      </c>
      <c r="C23" s="48">
        <v>37189660</v>
      </c>
      <c r="D23" s="85">
        <f t="shared" si="0"/>
        <v>35.951087165884928</v>
      </c>
      <c r="E23" s="48">
        <v>44471171</v>
      </c>
      <c r="F23" s="85">
        <f t="shared" si="1"/>
        <v>37.479053325785245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51</v>
      </c>
      <c r="C24" s="48">
        <v>275</v>
      </c>
      <c r="D24" s="85">
        <f t="shared" si="0"/>
        <v>2.6584133790463142E-4</v>
      </c>
      <c r="E24" s="48">
        <v>194</v>
      </c>
      <c r="F24" s="85">
        <f t="shared" si="1"/>
        <v>1.6349774880455335E-4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52</v>
      </c>
      <c r="C25" s="48">
        <v>680</v>
      </c>
      <c r="D25" s="85">
        <f t="shared" si="0"/>
        <v>6.5735312645508865E-4</v>
      </c>
      <c r="E25" s="48">
        <v>1548</v>
      </c>
      <c r="F25" s="85">
        <f t="shared" si="1"/>
        <v>1.3046109028322091E-3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53</v>
      </c>
      <c r="C26" s="48">
        <v>2200530</v>
      </c>
      <c r="D26" s="85">
        <f t="shared" si="0"/>
        <v>2.1272430519973766</v>
      </c>
      <c r="E26" s="48">
        <v>2520718</v>
      </c>
      <c r="F26" s="85">
        <f t="shared" si="1"/>
        <v>2.1243903008820419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54</v>
      </c>
      <c r="C27" s="48">
        <v>684569</v>
      </c>
      <c r="D27" s="85">
        <f t="shared" si="0"/>
        <v>0.66176995944740225</v>
      </c>
      <c r="E27" s="48">
        <v>533750</v>
      </c>
      <c r="F27" s="85">
        <f t="shared" si="1"/>
        <v>0.44982950218778528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72</v>
      </c>
      <c r="C28" s="48">
        <v>162123</v>
      </c>
      <c r="D28" s="85">
        <f t="shared" si="0"/>
        <v>0.15672361900040929</v>
      </c>
      <c r="E28" s="48">
        <v>171993</v>
      </c>
      <c r="F28" s="85">
        <f t="shared" si="1"/>
        <v>0.14495086757804918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73</v>
      </c>
      <c r="C29" s="48">
        <v>986470</v>
      </c>
      <c r="D29" s="85">
        <f t="shared" si="0"/>
        <v>0.95361638037375174</v>
      </c>
      <c r="E29" s="48">
        <v>1218035</v>
      </c>
      <c r="F29" s="85">
        <f t="shared" si="1"/>
        <v>1.0265256725007945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57</v>
      </c>
      <c r="C30" s="48">
        <v>22776</v>
      </c>
      <c r="D30" s="85">
        <f t="shared" si="0"/>
        <v>2.2017462953148673E-2</v>
      </c>
      <c r="E30" s="48">
        <v>27661</v>
      </c>
      <c r="F30" s="85">
        <f t="shared" si="1"/>
        <v>2.3311913555065719E-2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58</v>
      </c>
      <c r="C31" s="48">
        <v>301175</v>
      </c>
      <c r="D31" s="85">
        <f t="shared" si="0"/>
        <v>0.29114459979428131</v>
      </c>
      <c r="E31" s="48">
        <v>396844</v>
      </c>
      <c r="F31" s="85">
        <f t="shared" si="1"/>
        <v>0.3344489723020318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59</v>
      </c>
      <c r="C32" s="100">
        <f>SUM(C14:C31)</f>
        <v>76290272</v>
      </c>
      <c r="D32" s="101">
        <f t="shared" si="0"/>
        <v>73.74948355486633</v>
      </c>
      <c r="E32" s="100">
        <f>SUM(E14:E31)</f>
        <v>91879272</v>
      </c>
      <c r="F32" s="86">
        <f t="shared" si="1"/>
        <v>77.433268730934174</v>
      </c>
      <c r="H32" s="45"/>
      <c r="I32" s="45"/>
    </row>
    <row r="33" spans="1:9" s="1" customFormat="1" ht="17.100000000000001" customHeight="1" x14ac:dyDescent="0.2">
      <c r="A33" s="76" t="s">
        <v>22</v>
      </c>
      <c r="B33" s="4" t="s">
        <v>60</v>
      </c>
      <c r="C33" s="102">
        <v>24631563</v>
      </c>
      <c r="D33" s="103">
        <f t="shared" si="0"/>
        <v>23.81122786400806</v>
      </c>
      <c r="E33" s="102">
        <v>23321414</v>
      </c>
      <c r="F33" s="85">
        <f t="shared" si="1"/>
        <v>19.654632412056667</v>
      </c>
      <c r="H33" s="45"/>
      <c r="I33" s="45"/>
    </row>
    <row r="34" spans="1:9" s="1" customFormat="1" ht="17.100000000000001" customHeight="1" x14ac:dyDescent="0.2">
      <c r="A34" s="76" t="s">
        <v>20</v>
      </c>
      <c r="B34" s="5" t="s">
        <v>61</v>
      </c>
      <c r="C34" s="102">
        <v>34299</v>
      </c>
      <c r="D34" s="103">
        <f t="shared" si="0"/>
        <v>3.3156698359239831E-2</v>
      </c>
      <c r="E34" s="102">
        <v>92785</v>
      </c>
      <c r="F34" s="85">
        <f t="shared" si="1"/>
        <v>7.8196590839332378E-2</v>
      </c>
      <c r="H34" s="45"/>
      <c r="I34" s="45"/>
    </row>
    <row r="35" spans="1:9" s="1" customFormat="1" ht="17.100000000000001" customHeight="1" x14ac:dyDescent="0.2">
      <c r="A35" s="76" t="s">
        <v>21</v>
      </c>
      <c r="B35" s="15" t="s">
        <v>62</v>
      </c>
      <c r="C35" s="102">
        <v>2489027</v>
      </c>
      <c r="D35" s="103">
        <f t="shared" si="0"/>
        <v>2.4061318827663674</v>
      </c>
      <c r="E35" s="102">
        <v>3362597</v>
      </c>
      <c r="F35" s="85">
        <f t="shared" si="1"/>
        <v>2.8339022661698179</v>
      </c>
      <c r="H35" s="45"/>
      <c r="I35" s="45"/>
    </row>
    <row r="36" spans="1:9" s="1" customFormat="1" ht="17.100000000000001" customHeight="1" x14ac:dyDescent="0.2">
      <c r="A36" s="74" t="s">
        <v>19</v>
      </c>
      <c r="B36" s="15" t="s">
        <v>63</v>
      </c>
      <c r="C36" s="102">
        <v>0</v>
      </c>
      <c r="D36" s="103">
        <f t="shared" si="0"/>
        <v>0</v>
      </c>
      <c r="E36" s="102">
        <v>0</v>
      </c>
      <c r="F36" s="85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64</v>
      </c>
      <c r="C37" s="104">
        <f>SUM(C33:C36)</f>
        <v>27154889</v>
      </c>
      <c r="D37" s="105">
        <f t="shared" si="0"/>
        <v>26.25051644513367</v>
      </c>
      <c r="E37" s="104">
        <f>SUM(E33:E36)</f>
        <v>26776796</v>
      </c>
      <c r="F37" s="88">
        <f t="shared" si="1"/>
        <v>22.566731269065819</v>
      </c>
    </row>
    <row r="38" spans="1:9" s="1" customFormat="1" ht="17.100000000000001" customHeight="1" x14ac:dyDescent="0.2">
      <c r="A38" s="79" t="s">
        <v>24</v>
      </c>
      <c r="B38" s="80" t="s">
        <v>65</v>
      </c>
      <c r="C38" s="108">
        <f>C32+C37</f>
        <v>103445161</v>
      </c>
      <c r="D38" s="109">
        <f>D32+D37</f>
        <v>100</v>
      </c>
      <c r="E38" s="108">
        <f>E32+E37</f>
        <v>118656068</v>
      </c>
      <c r="F38" s="81">
        <f>F32+F37</f>
        <v>100</v>
      </c>
    </row>
    <row r="40" spans="1:9" x14ac:dyDescent="0.25">
      <c r="B40" s="36"/>
      <c r="C40" s="37"/>
      <c r="E40" s="37"/>
    </row>
    <row r="41" spans="1:9" x14ac:dyDescent="0.25">
      <c r="A41" s="82" t="s">
        <v>74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osiguranja&amp;RMjesečno izvješće</oddHeader>
    <oddFooter>&amp;CU izvješće su uključeni podatci zaključno s 29.02.2024.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12" t="s">
        <v>36</v>
      </c>
      <c r="D7" s="112"/>
      <c r="E7" s="112"/>
      <c r="F7" s="112"/>
      <c r="G7" s="112"/>
      <c r="H7" s="112"/>
      <c r="I7" s="113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14" t="s">
        <v>37</v>
      </c>
      <c r="H8" s="114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67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10" t="s">
        <v>36</v>
      </c>
      <c r="D11" s="110"/>
      <c r="E11" s="110"/>
      <c r="F11" s="111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89" t="s">
        <v>35</v>
      </c>
      <c r="E12" s="89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69</v>
      </c>
      <c r="D13" s="90" t="s">
        <v>25</v>
      </c>
      <c r="E13" s="70" t="s">
        <v>70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98">
        <v>3161679</v>
      </c>
      <c r="D14" s="91">
        <f>C14/C$38*100</f>
        <v>7.6322320689031207</v>
      </c>
      <c r="E14" s="98">
        <v>3439728</v>
      </c>
      <c r="F14" s="91">
        <f>E14/E$38*100</f>
        <v>6.9403548375576332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92">
        <v>280411</v>
      </c>
      <c r="D15" s="93">
        <f t="shared" ref="D15:D37" si="0">C15/C$38*100</f>
        <v>0.67690674058726163</v>
      </c>
      <c r="E15" s="99">
        <v>351102</v>
      </c>
      <c r="F15" s="93">
        <f t="shared" ref="F15:F37" si="1">E15/E$38*100</f>
        <v>0.70842010303610059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92">
        <v>3256308</v>
      </c>
      <c r="D16" s="93">
        <f t="shared" si="0"/>
        <v>7.8606646480638238</v>
      </c>
      <c r="E16" s="99">
        <v>3770318</v>
      </c>
      <c r="F16" s="93">
        <f t="shared" si="1"/>
        <v>7.6073877848570062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92">
        <v>0</v>
      </c>
      <c r="D17" s="93">
        <f t="shared" si="0"/>
        <v>0</v>
      </c>
      <c r="E17" s="99">
        <v>0</v>
      </c>
      <c r="F17" s="93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92">
        <v>0</v>
      </c>
      <c r="D18" s="93">
        <f t="shared" si="0"/>
        <v>0</v>
      </c>
      <c r="E18" s="99">
        <v>0</v>
      </c>
      <c r="F18" s="93">
        <f t="shared" si="1"/>
        <v>0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92">
        <v>50</v>
      </c>
      <c r="D19" s="93">
        <f t="shared" si="0"/>
        <v>1.206990347360235E-4</v>
      </c>
      <c r="E19" s="99">
        <v>94</v>
      </c>
      <c r="F19" s="93">
        <f t="shared" si="1"/>
        <v>1.8966422773266303E-4</v>
      </c>
    </row>
    <row r="20" spans="1:6" s="1" customFormat="1" ht="16.5" customHeight="1" x14ac:dyDescent="0.2">
      <c r="A20" s="19" t="s">
        <v>6</v>
      </c>
      <c r="B20" s="12" t="s">
        <v>71</v>
      </c>
      <c r="C20" s="92">
        <v>494715</v>
      </c>
      <c r="D20" s="93">
        <f t="shared" si="0"/>
        <v>1.1942324593886371</v>
      </c>
      <c r="E20" s="99">
        <v>191272</v>
      </c>
      <c r="F20" s="93">
        <f t="shared" si="1"/>
        <v>0.38593038475406299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92">
        <v>1926067</v>
      </c>
      <c r="D21" s="93">
        <f t="shared" si="0"/>
        <v>4.6494885547381708</v>
      </c>
      <c r="E21" s="99">
        <v>1728497</v>
      </c>
      <c r="F21" s="93">
        <f t="shared" si="1"/>
        <v>3.4875962621619663</v>
      </c>
    </row>
    <row r="22" spans="1:6" s="1" customFormat="1" ht="16.5" customHeight="1" x14ac:dyDescent="0.2">
      <c r="A22" s="19" t="s">
        <v>8</v>
      </c>
      <c r="B22" s="12" t="s">
        <v>49</v>
      </c>
      <c r="C22" s="92">
        <v>4777268</v>
      </c>
      <c r="D22" s="93">
        <f t="shared" si="0"/>
        <v>11.532232725505869</v>
      </c>
      <c r="E22" s="99">
        <v>6131730</v>
      </c>
      <c r="F22" s="93">
        <f t="shared" si="1"/>
        <v>12.372019522502148</v>
      </c>
    </row>
    <row r="23" spans="1:6" s="1" customFormat="1" ht="16.5" customHeight="1" x14ac:dyDescent="0.2">
      <c r="A23" s="19" t="s">
        <v>9</v>
      </c>
      <c r="B23" s="12" t="s">
        <v>50</v>
      </c>
      <c r="C23" s="92">
        <v>22441504</v>
      </c>
      <c r="D23" s="93">
        <f t="shared" si="0"/>
        <v>54.173357416492195</v>
      </c>
      <c r="E23" s="99">
        <v>27840029</v>
      </c>
      <c r="F23" s="93">
        <f t="shared" si="1"/>
        <v>56.172953195105777</v>
      </c>
    </row>
    <row r="24" spans="1:6" s="1" customFormat="1" ht="16.5" customHeight="1" x14ac:dyDescent="0.2">
      <c r="A24" s="19" t="s">
        <v>10</v>
      </c>
      <c r="B24" s="12" t="s">
        <v>51</v>
      </c>
      <c r="C24" s="92">
        <v>2941</v>
      </c>
      <c r="D24" s="93">
        <f t="shared" si="0"/>
        <v>7.0995172231729008E-3</v>
      </c>
      <c r="E24" s="99">
        <v>974</v>
      </c>
      <c r="F24" s="93">
        <f t="shared" si="1"/>
        <v>1.9652442320384446E-3</v>
      </c>
    </row>
    <row r="25" spans="1:6" s="1" customFormat="1" ht="16.5" customHeight="1" x14ac:dyDescent="0.2">
      <c r="A25" s="19" t="s">
        <v>11</v>
      </c>
      <c r="B25" s="12" t="s">
        <v>52</v>
      </c>
      <c r="C25" s="92">
        <v>988</v>
      </c>
      <c r="D25" s="93">
        <f t="shared" si="0"/>
        <v>2.385012926383824E-3</v>
      </c>
      <c r="E25" s="99">
        <v>1060</v>
      </c>
      <c r="F25" s="93">
        <f t="shared" si="1"/>
        <v>2.1387668233683278E-3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92">
        <v>864299</v>
      </c>
      <c r="D26" s="93">
        <f t="shared" si="0"/>
        <v>2.0864011004662073</v>
      </c>
      <c r="E26" s="99">
        <v>1038635</v>
      </c>
      <c r="F26" s="93">
        <f t="shared" si="1"/>
        <v>2.0956585656501536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92">
        <v>548682</v>
      </c>
      <c r="D27" s="93">
        <f t="shared" si="0"/>
        <v>1.3245077555406168</v>
      </c>
      <c r="E27" s="99">
        <v>889930</v>
      </c>
      <c r="F27" s="93">
        <f t="shared" si="1"/>
        <v>1.7956158104907318</v>
      </c>
    </row>
    <row r="28" spans="1:6" s="1" customFormat="1" ht="17.100000000000001" customHeight="1" x14ac:dyDescent="0.2">
      <c r="A28" s="19" t="s">
        <v>14</v>
      </c>
      <c r="B28" s="12" t="s">
        <v>72</v>
      </c>
      <c r="C28" s="92">
        <v>1921</v>
      </c>
      <c r="D28" s="93">
        <f t="shared" si="0"/>
        <v>4.6372569145580224E-3</v>
      </c>
      <c r="E28" s="99">
        <v>4525</v>
      </c>
      <c r="F28" s="93">
        <f t="shared" si="1"/>
        <v>9.1301130903223421E-3</v>
      </c>
    </row>
    <row r="29" spans="1:6" s="1" customFormat="1" ht="17.100000000000001" customHeight="1" x14ac:dyDescent="0.2">
      <c r="A29" s="19" t="s">
        <v>15</v>
      </c>
      <c r="B29" s="12" t="s">
        <v>73</v>
      </c>
      <c r="C29" s="92">
        <v>45655</v>
      </c>
      <c r="D29" s="93">
        <f t="shared" si="0"/>
        <v>0.11021028861746304</v>
      </c>
      <c r="E29" s="99">
        <v>341246</v>
      </c>
      <c r="F29" s="93">
        <f t="shared" si="1"/>
        <v>0.6885336069878758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92">
        <v>23</v>
      </c>
      <c r="D30" s="93">
        <f t="shared" si="0"/>
        <v>5.5521555978570805E-5</v>
      </c>
      <c r="E30" s="99">
        <v>1535</v>
      </c>
      <c r="F30" s="93">
        <f t="shared" si="1"/>
        <v>3.0971764847833802E-3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92">
        <v>64238</v>
      </c>
      <c r="D31" s="93">
        <f t="shared" si="0"/>
        <v>0.15506929186745352</v>
      </c>
      <c r="E31" s="99">
        <v>109640</v>
      </c>
      <c r="F31" s="93">
        <f t="shared" si="1"/>
        <v>0.2212211269000976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94">
        <f>SUM(C14:C31)</f>
        <v>37866749</v>
      </c>
      <c r="D32" s="95">
        <f t="shared" si="0"/>
        <v>91.409601057825654</v>
      </c>
      <c r="E32" s="94">
        <f>SUM(E14:E31)</f>
        <v>45840315</v>
      </c>
      <c r="F32" s="95">
        <f t="shared" si="1"/>
        <v>92.492212164861797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92">
        <v>3152500</v>
      </c>
      <c r="D33" s="93">
        <f t="shared" si="0"/>
        <v>7.6100741401062804</v>
      </c>
      <c r="E33" s="99">
        <v>3305026</v>
      </c>
      <c r="F33" s="93">
        <f t="shared" si="1"/>
        <v>6.6685659992167272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92">
        <v>677</v>
      </c>
      <c r="D34" s="93">
        <f t="shared" si="0"/>
        <v>1.6342649303257581E-3</v>
      </c>
      <c r="E34" s="99">
        <v>677</v>
      </c>
      <c r="F34" s="93">
        <f t="shared" si="1"/>
        <v>1.3659859805852431E-3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92">
        <v>375344</v>
      </c>
      <c r="D35" s="93">
        <f t="shared" si="0"/>
        <v>0.90607316987915998</v>
      </c>
      <c r="E35" s="99">
        <v>415252</v>
      </c>
      <c r="F35" s="93">
        <f t="shared" si="1"/>
        <v>0.83785584994089135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92">
        <v>30082</v>
      </c>
      <c r="D36" s="93">
        <f t="shared" si="0"/>
        <v>7.2617367258581172E-2</v>
      </c>
      <c r="E36" s="99">
        <v>0</v>
      </c>
      <c r="F36" s="93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96">
        <f>SUM(C33:C36)</f>
        <v>3558603</v>
      </c>
      <c r="D37" s="97">
        <f t="shared" si="0"/>
        <v>8.5903989421743479</v>
      </c>
      <c r="E37" s="96">
        <f>SUM(E33:E36)</f>
        <v>3720955</v>
      </c>
      <c r="F37" s="97">
        <f t="shared" si="1"/>
        <v>7.5077878351382035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106">
        <f>C32+C37</f>
        <v>41425352</v>
      </c>
      <c r="D38" s="107">
        <f>D32+D37</f>
        <v>100</v>
      </c>
      <c r="E38" s="106">
        <f>E32+E37</f>
        <v>49561270</v>
      </c>
      <c r="F38" s="78">
        <f>F32+F37</f>
        <v>100</v>
      </c>
    </row>
    <row r="40" spans="1:6" x14ac:dyDescent="0.25">
      <c r="C40" s="37"/>
      <c r="E40" s="37"/>
    </row>
    <row r="41" spans="1:6" x14ac:dyDescent="0.25">
      <c r="A41" s="82" t="s">
        <v>75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osiguranja&amp;RMjesečno izvješće</oddHeader>
    <oddFooter>&amp;CU izvješće su uključeni podatci zaključno s 29.02.2024.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12" t="s">
        <v>36</v>
      </c>
      <c r="D7" s="112"/>
      <c r="E7" s="112"/>
      <c r="F7" s="112"/>
      <c r="G7" s="112"/>
      <c r="H7" s="112"/>
      <c r="I7" s="113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14" t="s">
        <v>37</v>
      </c>
      <c r="H8" s="114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2024-05-23T08:18:02Z</dcterms:modified>
</cp:coreProperties>
</file>