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\Jezici\HR EVLADA 2X0524\"/>
    </mc:Choice>
  </mc:AlternateContent>
  <xr:revisionPtr revIDLastSave="0" documentId="13_ncr:1_{8366F0E7-64F6-41F4-AA47-493A62C5809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3" l="1"/>
  <c r="M25" i="24"/>
  <c r="E22" i="23"/>
  <c r="F20" i="23" s="1"/>
  <c r="C22" i="23"/>
  <c r="D20" i="23" s="1"/>
  <c r="G21" i="23"/>
  <c r="F21" i="23"/>
  <c r="G20" i="23"/>
  <c r="G19" i="23"/>
  <c r="G18" i="23"/>
  <c r="F18" i="23"/>
  <c r="G17" i="23"/>
  <c r="G16" i="23"/>
  <c r="D16" i="23"/>
  <c r="G15" i="23"/>
  <c r="F15" i="23"/>
  <c r="G14" i="23"/>
  <c r="G13" i="23"/>
  <c r="G12" i="23"/>
  <c r="F12" i="23"/>
  <c r="G11" i="23"/>
  <c r="C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22" i="23" l="1"/>
  <c r="H20" i="23" s="1"/>
  <c r="G11" i="25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H18" i="23" l="1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N18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H22" i="23" l="1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12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11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4" i="25"/>
  <c r="N16" i="25" l="1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24" i="24" l="1"/>
  <c r="F21" i="24"/>
  <c r="F18" i="24"/>
  <c r="F15" i="24"/>
  <c r="F12" i="24"/>
  <c r="F20" i="24"/>
  <c r="F17" i="24"/>
  <c r="F14" i="24"/>
  <c r="F11" i="24"/>
  <c r="F23" i="24"/>
  <c r="F22" i="24"/>
  <c r="F19" i="24"/>
  <c r="F16" i="24"/>
  <c r="F13" i="24"/>
  <c r="N36" i="25"/>
  <c r="G25" i="24" l="1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22" i="25"/>
  <c r="G25" i="25"/>
  <c r="G16" i="25"/>
  <c r="E36" i="25"/>
  <c r="G36" i="25" l="1"/>
  <c r="H32" i="25" s="1"/>
  <c r="F11" i="25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<sst xmlns="http://schemas.openxmlformats.org/spreadsheetml/2006/main" count="337" uniqueCount="93">
  <si>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</si>
  <si>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</si>
  <si>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</si>
  <si>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</si>
  <si>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</si>
  <si>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</si>
  <si>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</si>
  <si>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</si>
  <si>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</si>
  <si>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</si>
  <si>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</si>
  <si>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</si>
  <si>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</si>
  <si>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</si>
  <si>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</si>
  <si>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</si>
  <si>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</si>
  <si>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</si>
  <si>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</si>
  <si>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</si>
  <si>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</si>
  <si>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</si>
  <si>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</si>
  <si>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</si>
  <si>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</si>
  <si>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</si>
  <si>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</si>
  <si>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</si>
  <si>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</si>
  <si>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</si>
  <si>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</si>
  <si>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</si>
  <si>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</si>
  <si>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</si>
  <si>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</si>
  <si>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</si>
  <si>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</si>
  <si>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</si>
  <si>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</si>
  <si>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</si>
  <si>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</si>
  <si>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</si>
  <si>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</si>
  <si>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</si>
  <si>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</si>
  <si>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</si>
  <si>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</si>
  <si>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</si>
  <si>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</si>
  <si>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</si>
  <si>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</si>
  <si>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</si>
  <si>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</si>
  <si>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</si>
  <si>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</si>
  <si>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</si>
  <si>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</si>
  <si>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</si>
  <si>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</si>
  <si>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</si>
  <si>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</si>
  <si>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</si>
  <si>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</si>
  <si>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</si>
  <si>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</si>
  <si>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</si>
  <si>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</si>
  <si>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</si>
  <si>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</si>
  <si>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</si>
  <si>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</si>
  <si>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</si>
  <si>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</si>
  <si>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</si>
  <si>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</si>
  <si>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</si>
  <si>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</si>
  <si>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</si>
  <si>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</si>
  <si>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</si>
  <si>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I-I-2024</t>
  </si>
  <si>
    <t>I-I-2023</t>
  </si>
  <si>
    <t>*ASA osiguranje d.d. je od 01.01.2023. godine počelo poslovati pod nazivom ASA Central osiguranje d.d.</t>
  </si>
  <si>
    <t>ASA Central osiguranje d.d.*</t>
  </si>
  <si>
    <t>Central osiguranje d.d.**</t>
  </si>
  <si>
    <t>**ASA osiguranje d.d. je od 01.01.2023. godine počelo poslovati pod nazivom ASA Central osiguranje d.d.</t>
  </si>
  <si>
    <t>ASA Central osiguranje d.d.**</t>
  </si>
  <si>
    <t>Central osiguranje d.d.***</t>
  </si>
  <si>
    <t>Osiguravajuće društvo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</si>
  <si>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</si>
  <si>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</si>
  <si>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**Postupak integriranja Central osiguranja d.d. društvu ASA osiguranje d.d je započet u 2022. godini.</t>
  </si>
  <si>
    <t>***Postupak integriranja Central osiguranja d.d. društvu ASA osiguranje d.d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</si>
</sst>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1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6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6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6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6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6"/>
      <c r="B5" s="1"/>
      <c r="C5" s="74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6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7"/>
      <c r="B7" s="75"/>
      <c r="C7" s="75"/>
      <c r="D7" s="75"/>
      <c r="E7" s="75"/>
      <c r="F7" s="75"/>
      <c r="G7" s="75"/>
      <c r="H7" s="75"/>
      <c r="O7" s="1"/>
      <c r="P7" s="1"/>
      <c r="Q7" s="1"/>
      <c r="R7" s="1"/>
      <c r="S7" s="1"/>
    </row>
    <row r="8" spans="1:19" ht="24.75" customHeight="1" x14ac:dyDescent="0.25">
      <c r="A8" s="80" t="s">
        <v>59</v>
      </c>
      <c r="B8" s="83" t="s">
        <v>88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6"/>
      <c r="O8" s="1"/>
      <c r="P8" s="1"/>
      <c r="Q8" s="1"/>
      <c r="R8" s="1"/>
      <c r="S8" s="1"/>
    </row>
    <row r="9" spans="1:19" ht="21.75" customHeight="1" x14ac:dyDescent="0.25">
      <c r="A9" s="81"/>
      <c r="B9" s="84"/>
      <c r="C9" s="84" t="s">
        <v>81</v>
      </c>
      <c r="D9" s="84"/>
      <c r="E9" s="84" t="s">
        <v>81</v>
      </c>
      <c r="F9" s="84"/>
      <c r="G9" s="84" t="s">
        <v>81</v>
      </c>
      <c r="H9" s="84"/>
      <c r="I9" s="84" t="s">
        <v>80</v>
      </c>
      <c r="J9" s="84"/>
      <c r="K9" s="84" t="s">
        <v>80</v>
      </c>
      <c r="L9" s="84"/>
      <c r="M9" s="84" t="s">
        <v>80</v>
      </c>
      <c r="N9" s="87"/>
      <c r="O9" s="1"/>
      <c r="P9" s="1"/>
      <c r="Q9" s="1"/>
      <c r="R9" s="1"/>
      <c r="S9" s="1"/>
    </row>
    <row r="10" spans="1:19" ht="18.75" customHeight="1" thickBot="1" x14ac:dyDescent="0.3">
      <c r="A10" s="82"/>
      <c r="B10" s="85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3" t="s">
        <v>76</v>
      </c>
      <c r="I10" s="67" t="s">
        <v>26</v>
      </c>
      <c r="J10" s="73" t="s">
        <v>76</v>
      </c>
      <c r="K10" s="67" t="s">
        <v>26</v>
      </c>
      <c r="L10" s="73" t="s">
        <v>76</v>
      </c>
      <c r="M10" s="67" t="s">
        <v>26</v>
      </c>
      <c r="N10" s="66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6272824</v>
      </c>
      <c r="D11" s="69">
        <f t="shared" ref="D11:D27" si="0">C11/C$36*100</f>
        <v>10.787415738684418</v>
      </c>
      <c r="E11" s="61">
        <f>FBiH!E11</f>
        <v>464829</v>
      </c>
      <c r="F11" s="70">
        <f t="shared" ref="F11:F35" si="1">E11/E$36*100</f>
        <v>3.0784745467828403</v>
      </c>
      <c r="G11" s="61">
        <f>C11+E11</f>
        <v>6737653</v>
      </c>
      <c r="H11" s="70">
        <f t="shared" ref="H11:H35" si="2">G11/G$36*100</f>
        <v>9.1983131625561754</v>
      </c>
      <c r="I11" s="61">
        <f>FBiH!I11</f>
        <v>7378776</v>
      </c>
      <c r="J11" s="69">
        <f t="shared" ref="J11:J35" si="3">I11/I$36*100</f>
        <v>10.55780453269079</v>
      </c>
      <c r="K11" s="61">
        <f>FBiH!K11</f>
        <v>752753</v>
      </c>
      <c r="L11" s="70">
        <f t="shared" ref="L11:L35" si="4">K11/K$36*100</f>
        <v>5.1894373190167249</v>
      </c>
      <c r="M11" s="61">
        <f t="shared" ref="M11:M35" si="5">I11+K11</f>
        <v>8131529</v>
      </c>
      <c r="N11" s="70">
        <f t="shared" ref="N11:N35" si="6">M11/M$36*100</f>
        <v>9.635108081011392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83</v>
      </c>
      <c r="C12" s="61">
        <f>FBiH!C12</f>
        <v>6894658</v>
      </c>
      <c r="D12" s="69">
        <f t="shared" si="0"/>
        <v>11.856787664064292</v>
      </c>
      <c r="E12" s="61">
        <f>FBiH!E12</f>
        <v>0</v>
      </c>
      <c r="F12" s="70">
        <f t="shared" si="1"/>
        <v>0</v>
      </c>
      <c r="G12" s="61">
        <f t="shared" ref="G12:G35" si="7">C12+E12</f>
        <v>6894658</v>
      </c>
      <c r="H12" s="70">
        <f t="shared" si="2"/>
        <v>9.41265800312412</v>
      </c>
      <c r="I12" s="61">
        <f>FBiH!I12</f>
        <v>9729923</v>
      </c>
      <c r="J12" s="69">
        <f t="shared" si="3"/>
        <v>13.92190590311081</v>
      </c>
      <c r="K12" s="61">
        <f>FBiH!K12</f>
        <v>0</v>
      </c>
      <c r="L12" s="70">
        <f t="shared" si="4"/>
        <v>0</v>
      </c>
      <c r="M12" s="61">
        <f t="shared" si="5"/>
        <v>9729923</v>
      </c>
      <c r="N12" s="70">
        <f t="shared" si="6"/>
        <v>11.529056801607497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1005117</v>
      </c>
      <c r="D13" s="69">
        <f t="shared" si="0"/>
        <v>1.7285061632558583</v>
      </c>
      <c r="E13" s="61">
        <f>RS!E11</f>
        <v>0</v>
      </c>
      <c r="F13" s="70">
        <f t="shared" si="1"/>
        <v>0</v>
      </c>
      <c r="G13" s="61">
        <f t="shared" si="7"/>
        <v>1005117</v>
      </c>
      <c r="H13" s="70">
        <f t="shared" si="2"/>
        <v>1.3721960645656543</v>
      </c>
      <c r="I13" s="61">
        <f>RS!I11</f>
        <v>1214361</v>
      </c>
      <c r="J13" s="69">
        <f t="shared" si="3"/>
        <v>1.7375491639972429</v>
      </c>
      <c r="K13" s="61">
        <f>RS!K11</f>
        <v>0</v>
      </c>
      <c r="L13" s="70">
        <f t="shared" si="4"/>
        <v>0</v>
      </c>
      <c r="M13" s="61">
        <f t="shared" si="5"/>
        <v>1214361</v>
      </c>
      <c r="N13" s="70">
        <f t="shared" si="6"/>
        <v>1.4389052150419772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1494281</v>
      </c>
      <c r="D14" s="69">
        <f t="shared" si="0"/>
        <v>2.5697246371677398</v>
      </c>
      <c r="E14" s="61">
        <f>FBiH!E13</f>
        <v>0</v>
      </c>
      <c r="F14" s="70">
        <f t="shared" si="1"/>
        <v>0</v>
      </c>
      <c r="G14" s="61">
        <f t="shared" si="7"/>
        <v>1494281</v>
      </c>
      <c r="H14" s="70">
        <f t="shared" si="2"/>
        <v>2.0400077877055414</v>
      </c>
      <c r="I14" s="61">
        <f>FBiH!I13</f>
        <v>2006075</v>
      </c>
      <c r="J14" s="69">
        <f t="shared" si="3"/>
        <v>2.8703605757808175</v>
      </c>
      <c r="K14" s="61">
        <f>FBiH!K13</f>
        <v>0</v>
      </c>
      <c r="L14" s="70">
        <f t="shared" si="4"/>
        <v>0</v>
      </c>
      <c r="M14" s="61">
        <f t="shared" si="5"/>
        <v>2006075</v>
      </c>
      <c r="N14" s="70">
        <f t="shared" si="6"/>
        <v>2.3770129140060781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84</v>
      </c>
      <c r="C15" s="61">
        <f>FBiH!C14</f>
        <v>1536622</v>
      </c>
      <c r="D15" s="69">
        <f t="shared" si="0"/>
        <v>2.6425387269288487</v>
      </c>
      <c r="E15" s="61">
        <f>FBiH!E14</f>
        <v>0</v>
      </c>
      <c r="F15" s="70">
        <f t="shared" si="1"/>
        <v>0</v>
      </c>
      <c r="G15" s="61">
        <f t="shared" si="7"/>
        <v>1536622</v>
      </c>
      <c r="H15" s="70">
        <f t="shared" si="2"/>
        <v>2.0978121563211096</v>
      </c>
      <c r="I15" s="61">
        <f>FBiH!I14</f>
        <v>0</v>
      </c>
      <c r="J15" s="69">
        <f t="shared" si="3"/>
        <v>0</v>
      </c>
      <c r="K15" s="61">
        <f>FBiH!K14</f>
        <v>0</v>
      </c>
      <c r="L15" s="70">
        <f t="shared" si="4"/>
        <v>0</v>
      </c>
      <c r="M15" s="61">
        <f t="shared" si="5"/>
        <v>0</v>
      </c>
      <c r="N15" s="70">
        <f t="shared" si="6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1">
        <f>FBiH!C15</f>
        <v>3943572</v>
      </c>
      <c r="D16" s="69">
        <f t="shared" si="0"/>
        <v>6.7817861077299773</v>
      </c>
      <c r="E16" s="61">
        <f>FBiH!E15</f>
        <v>576202</v>
      </c>
      <c r="F16" s="70">
        <f t="shared" si="1"/>
        <v>3.816076860104181</v>
      </c>
      <c r="G16" s="61">
        <f t="shared" si="7"/>
        <v>4519774</v>
      </c>
      <c r="H16" s="70">
        <f t="shared" si="2"/>
        <v>6.1704419440982159</v>
      </c>
      <c r="I16" s="61">
        <f>FBiH!I15</f>
        <v>4337471</v>
      </c>
      <c r="J16" s="69">
        <f t="shared" si="3"/>
        <v>6.2062015413145559</v>
      </c>
      <c r="K16" s="61">
        <f>FBiH!K15</f>
        <v>948210</v>
      </c>
      <c r="L16" s="70">
        <f t="shared" si="4"/>
        <v>6.5369070070326512</v>
      </c>
      <c r="M16" s="61">
        <f t="shared" si="5"/>
        <v>5285681</v>
      </c>
      <c r="N16" s="70">
        <f t="shared" si="6"/>
        <v>6.2630420080588012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1">
        <f>RS!C12</f>
        <v>1799564</v>
      </c>
      <c r="D17" s="69">
        <f t="shared" si="0"/>
        <v>3.0947217738565413</v>
      </c>
      <c r="E17" s="61">
        <f>RS!E12</f>
        <v>0</v>
      </c>
      <c r="F17" s="70">
        <f t="shared" si="1"/>
        <v>0</v>
      </c>
      <c r="G17" s="61">
        <f t="shared" si="7"/>
        <v>1799564</v>
      </c>
      <c r="H17" s="70">
        <f t="shared" si="2"/>
        <v>2.456783278696935</v>
      </c>
      <c r="I17" s="61">
        <f>RS!I12</f>
        <v>2020884</v>
      </c>
      <c r="J17" s="69">
        <f t="shared" si="3"/>
        <v>2.8915497984004794</v>
      </c>
      <c r="K17" s="61">
        <f>RS!K12</f>
        <v>0</v>
      </c>
      <c r="L17" s="70">
        <f t="shared" si="4"/>
        <v>0</v>
      </c>
      <c r="M17" s="61">
        <f t="shared" si="5"/>
        <v>2020884</v>
      </c>
      <c r="N17" s="70">
        <f t="shared" si="6"/>
        <v>2.3945602062277129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1">
        <f>RS!C13</f>
        <v>2429663</v>
      </c>
      <c r="D18" s="69">
        <f t="shared" si="0"/>
        <v>4.1783070728429808</v>
      </c>
      <c r="E18" s="61">
        <f>RS!E13</f>
        <v>0</v>
      </c>
      <c r="F18" s="70">
        <f t="shared" si="1"/>
        <v>0</v>
      </c>
      <c r="G18" s="61">
        <f t="shared" si="7"/>
        <v>2429663</v>
      </c>
      <c r="H18" s="70">
        <f t="shared" si="2"/>
        <v>3.3170009131482026</v>
      </c>
      <c r="I18" s="61">
        <f>RS!I13</f>
        <v>2714587</v>
      </c>
      <c r="J18" s="69">
        <f t="shared" si="3"/>
        <v>3.8841237263447881</v>
      </c>
      <c r="K18" s="61">
        <f>RS!K13</f>
        <v>0</v>
      </c>
      <c r="L18" s="70">
        <f t="shared" si="4"/>
        <v>0</v>
      </c>
      <c r="M18" s="61">
        <f t="shared" si="5"/>
        <v>2714587</v>
      </c>
      <c r="N18" s="70">
        <f t="shared" si="6"/>
        <v>3.2165339557060517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1">
        <f>FBiH!C16</f>
        <v>5892426</v>
      </c>
      <c r="D19" s="69">
        <f t="shared" si="0"/>
        <v>10.133242853845935</v>
      </c>
      <c r="E19" s="61">
        <f>FBiH!E16</f>
        <v>0</v>
      </c>
      <c r="F19" s="70">
        <f t="shared" si="1"/>
        <v>0</v>
      </c>
      <c r="G19" s="61">
        <f t="shared" si="7"/>
        <v>5892426</v>
      </c>
      <c r="H19" s="70">
        <f t="shared" si="2"/>
        <v>8.0444005702264931</v>
      </c>
      <c r="I19" s="61">
        <f>FBiH!I16</f>
        <v>7100747</v>
      </c>
      <c r="J19" s="69">
        <f t="shared" si="3"/>
        <v>10.159991150577078</v>
      </c>
      <c r="K19" s="61">
        <f>FBiH!K16</f>
        <v>0</v>
      </c>
      <c r="L19" s="70">
        <f t="shared" si="4"/>
        <v>0</v>
      </c>
      <c r="M19" s="61">
        <f t="shared" si="5"/>
        <v>7100747</v>
      </c>
      <c r="N19" s="70">
        <f t="shared" si="6"/>
        <v>8.4137269633936498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1">
        <f>RS!C14</f>
        <v>672327</v>
      </c>
      <c r="D20" s="69">
        <f t="shared" si="0"/>
        <v>1.1562050619214692</v>
      </c>
      <c r="E20" s="61">
        <f>RS!E14</f>
        <v>0</v>
      </c>
      <c r="F20" s="70">
        <f t="shared" si="1"/>
        <v>0</v>
      </c>
      <c r="G20" s="61">
        <f t="shared" si="7"/>
        <v>672327</v>
      </c>
      <c r="H20" s="70">
        <f t="shared" si="2"/>
        <v>0.91786773430479507</v>
      </c>
      <c r="I20" s="61">
        <f>RS!I14</f>
        <v>864721</v>
      </c>
      <c r="J20" s="69">
        <f t="shared" si="3"/>
        <v>1.2372723190557502</v>
      </c>
      <c r="K20" s="61">
        <f>RS!K14</f>
        <v>0</v>
      </c>
      <c r="L20" s="70">
        <f t="shared" si="4"/>
        <v>0</v>
      </c>
      <c r="M20" s="61">
        <f t="shared" si="5"/>
        <v>864721</v>
      </c>
      <c r="N20" s="70">
        <f t="shared" si="6"/>
        <v>1.0246142262937576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1">
        <f>RS!C15</f>
        <v>684674</v>
      </c>
      <c r="D21" s="69">
        <f t="shared" si="0"/>
        <v>1.1774382771568301</v>
      </c>
      <c r="E21" s="61">
        <f>RS!E15</f>
        <v>1379755</v>
      </c>
      <c r="F21" s="70">
        <f t="shared" si="1"/>
        <v>9.137856390836971</v>
      </c>
      <c r="G21" s="61">
        <f t="shared" si="7"/>
        <v>2064429</v>
      </c>
      <c r="H21" s="70">
        <f t="shared" si="2"/>
        <v>2.8183797004480171</v>
      </c>
      <c r="I21" s="61">
        <f>RS!I15</f>
        <v>748064</v>
      </c>
      <c r="J21" s="69">
        <f t="shared" si="3"/>
        <v>1.0703555020429951</v>
      </c>
      <c r="K21" s="61">
        <f>RS!K15</f>
        <v>1455791</v>
      </c>
      <c r="L21" s="70">
        <f t="shared" si="4"/>
        <v>10.036142192842377</v>
      </c>
      <c r="M21" s="61">
        <f t="shared" si="5"/>
        <v>2203855</v>
      </c>
      <c r="N21" s="70">
        <f t="shared" si="6"/>
        <v>2.6113638800128935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1">
        <f>FBiH!C17</f>
        <v>1628036</v>
      </c>
      <c r="D22" s="69">
        <f t="shared" si="0"/>
        <v>2.7997439701073752</v>
      </c>
      <c r="E22" s="61">
        <f>FBiH!E17</f>
        <v>3199783</v>
      </c>
      <c r="F22" s="70">
        <f t="shared" si="1"/>
        <v>21.191557585108583</v>
      </c>
      <c r="G22" s="61">
        <f t="shared" si="7"/>
        <v>4827819</v>
      </c>
      <c r="H22" s="70">
        <f t="shared" si="2"/>
        <v>6.5909881458927604</v>
      </c>
      <c r="I22" s="61">
        <f>FBiH!I17</f>
        <v>1714963</v>
      </c>
      <c r="J22" s="69">
        <f t="shared" si="3"/>
        <v>2.4538275907544822</v>
      </c>
      <c r="K22" s="61">
        <f>FBiH!K17</f>
        <v>2262571</v>
      </c>
      <c r="L22" s="70">
        <f t="shared" si="4"/>
        <v>15.59803864524617</v>
      </c>
      <c r="M22" s="61">
        <f t="shared" si="5"/>
        <v>3977534</v>
      </c>
      <c r="N22" s="70">
        <f t="shared" si="6"/>
        <v>4.7130090768781088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1">
        <f>RS!C16</f>
        <v>339311</v>
      </c>
      <c r="D23" s="69">
        <f t="shared" si="0"/>
        <v>0.58351530693492248</v>
      </c>
      <c r="E23" s="61">
        <f>RS!E16</f>
        <v>0</v>
      </c>
      <c r="F23" s="70">
        <f t="shared" si="1"/>
        <v>0</v>
      </c>
      <c r="G23" s="61">
        <f t="shared" si="7"/>
        <v>339311</v>
      </c>
      <c r="H23" s="70">
        <f t="shared" si="2"/>
        <v>0.46323086651985473</v>
      </c>
      <c r="I23" s="61">
        <f>RS!I16</f>
        <v>472330</v>
      </c>
      <c r="J23" s="69">
        <f t="shared" si="3"/>
        <v>0.67582588425584955</v>
      </c>
      <c r="K23" s="61">
        <f>RS!K16</f>
        <v>0</v>
      </c>
      <c r="L23" s="70">
        <f t="shared" si="4"/>
        <v>0</v>
      </c>
      <c r="M23" s="61">
        <f t="shared" si="5"/>
        <v>472330</v>
      </c>
      <c r="N23" s="70">
        <f t="shared" si="6"/>
        <v>0.55966726551723678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1">
        <f>RS!C17</f>
        <v>1072486</v>
      </c>
      <c r="D24" s="69">
        <f t="shared" si="0"/>
        <v>1.8443610654337976</v>
      </c>
      <c r="E24" s="61">
        <f>RS!E17</f>
        <v>0</v>
      </c>
      <c r="F24" s="70">
        <f t="shared" si="1"/>
        <v>0</v>
      </c>
      <c r="G24" s="61">
        <f t="shared" si="7"/>
        <v>1072486</v>
      </c>
      <c r="H24" s="70">
        <f t="shared" si="2"/>
        <v>1.4641689161577811</v>
      </c>
      <c r="I24" s="61">
        <f>RS!I17</f>
        <v>1458636</v>
      </c>
      <c r="J24" s="69">
        <f t="shared" si="3"/>
        <v>2.0870661709131655</v>
      </c>
      <c r="K24" s="61">
        <f>RS!K17</f>
        <v>0</v>
      </c>
      <c r="L24" s="70">
        <f t="shared" si="4"/>
        <v>0</v>
      </c>
      <c r="M24" s="61">
        <f t="shared" si="5"/>
        <v>1458636</v>
      </c>
      <c r="N24" s="70">
        <f t="shared" si="6"/>
        <v>1.7283484460123222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1">
        <f>RS!C18</f>
        <v>996719</v>
      </c>
      <c r="D25" s="69">
        <f t="shared" si="0"/>
        <v>1.7140640686947051</v>
      </c>
      <c r="E25" s="61">
        <f>RS!E18</f>
        <v>0</v>
      </c>
      <c r="F25" s="70">
        <f t="shared" si="1"/>
        <v>0</v>
      </c>
      <c r="G25" s="61">
        <f t="shared" si="7"/>
        <v>996719</v>
      </c>
      <c r="H25" s="70">
        <f t="shared" si="2"/>
        <v>1.3607310286044456</v>
      </c>
      <c r="I25" s="61">
        <f>RS!I18</f>
        <v>1361829</v>
      </c>
      <c r="J25" s="69">
        <f t="shared" si="3"/>
        <v>1.9485514113654845</v>
      </c>
      <c r="K25" s="61">
        <f>RS!K18</f>
        <v>0</v>
      </c>
      <c r="L25" s="70">
        <f t="shared" si="4"/>
        <v>0</v>
      </c>
      <c r="M25" s="61">
        <f t="shared" si="5"/>
        <v>1361829</v>
      </c>
      <c r="N25" s="70">
        <f t="shared" si="6"/>
        <v>1.6136411249170559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1">
        <f>RS!C19</f>
        <v>2205291</v>
      </c>
      <c r="D26" s="69">
        <f t="shared" si="0"/>
        <v>3.7924531027459238</v>
      </c>
      <c r="E26" s="61">
        <f>RS!E19</f>
        <v>0</v>
      </c>
      <c r="F26" s="70">
        <f t="shared" si="1"/>
        <v>0</v>
      </c>
      <c r="G26" s="61">
        <f t="shared" si="7"/>
        <v>2205291</v>
      </c>
      <c r="H26" s="70">
        <f t="shared" si="2"/>
        <v>3.0106859514086985</v>
      </c>
      <c r="I26" s="61">
        <f>RS!I19</f>
        <v>2821216</v>
      </c>
      <c r="J26" s="69">
        <f t="shared" si="3"/>
        <v>4.0366921387096966</v>
      </c>
      <c r="K26" s="61">
        <f>RS!K19</f>
        <v>0</v>
      </c>
      <c r="L26" s="70">
        <f t="shared" si="4"/>
        <v>0</v>
      </c>
      <c r="M26" s="61">
        <f t="shared" si="5"/>
        <v>2821216</v>
      </c>
      <c r="N26" s="70">
        <f t="shared" si="6"/>
        <v>3.3428794363124861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1">
        <f>RS!C20</f>
        <v>723050</v>
      </c>
      <c r="D27" s="69">
        <f t="shared" si="0"/>
        <v>1.2434337309409236</v>
      </c>
      <c r="E27" s="61">
        <f>RS!E20</f>
        <v>0</v>
      </c>
      <c r="F27" s="70">
        <f t="shared" si="1"/>
        <v>0</v>
      </c>
      <c r="G27" s="61">
        <f t="shared" si="7"/>
        <v>723050</v>
      </c>
      <c r="H27" s="70">
        <f t="shared" si="2"/>
        <v>0.9871152955170357</v>
      </c>
      <c r="I27" s="61">
        <f>RS!I20</f>
        <v>957301</v>
      </c>
      <c r="J27" s="69">
        <f t="shared" si="3"/>
        <v>1.3697389427392057</v>
      </c>
      <c r="K27" s="61">
        <f>RS!K20</f>
        <v>0</v>
      </c>
      <c r="L27" s="70">
        <f t="shared" si="4"/>
        <v>0</v>
      </c>
      <c r="M27" s="61">
        <f t="shared" si="5"/>
        <v>957301</v>
      </c>
      <c r="N27" s="70">
        <f t="shared" si="6"/>
        <v>1.1343129442273756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1">
        <f>RS!C21</f>
        <v>1090152</v>
      </c>
      <c r="D28" s="69">
        <f t="shared" ref="D28:D35" si="8">C28/C$36*100</f>
        <v>1.8747413991462691</v>
      </c>
      <c r="E28" s="61">
        <f>RS!E21</f>
        <v>0</v>
      </c>
      <c r="F28" s="70">
        <f t="shared" si="1"/>
        <v>0</v>
      </c>
      <c r="G28" s="61">
        <f t="shared" si="7"/>
        <v>1090152</v>
      </c>
      <c r="H28" s="70">
        <f t="shared" si="2"/>
        <v>1.4882867210268829</v>
      </c>
      <c r="I28" s="61">
        <f>RS!I21</f>
        <v>1547668</v>
      </c>
      <c r="J28" s="69">
        <f t="shared" si="3"/>
        <v>2.2144561951061381</v>
      </c>
      <c r="K28" s="61">
        <f>RS!K21</f>
        <v>0</v>
      </c>
      <c r="L28" s="70">
        <f t="shared" si="4"/>
        <v>0</v>
      </c>
      <c r="M28" s="61">
        <f t="shared" si="5"/>
        <v>1547668</v>
      </c>
      <c r="N28" s="70">
        <f t="shared" si="6"/>
        <v>1.8338431128417227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1">
        <f>FBiH!C18</f>
        <v>6469876</v>
      </c>
      <c r="D29" s="69">
        <f t="shared" si="8"/>
        <v>11.126287329237451</v>
      </c>
      <c r="E29" s="61">
        <f>FBiH!E18</f>
        <v>337972</v>
      </c>
      <c r="F29" s="70">
        <f t="shared" si="1"/>
        <v>2.2383246301872091</v>
      </c>
      <c r="G29" s="61">
        <f t="shared" si="7"/>
        <v>6807848</v>
      </c>
      <c r="H29" s="70">
        <f t="shared" si="2"/>
        <v>9.2941440984095998</v>
      </c>
      <c r="I29" s="61">
        <f>FBiH!I18</f>
        <v>7491512</v>
      </c>
      <c r="J29" s="69">
        <f t="shared" si="3"/>
        <v>10.719111049082862</v>
      </c>
      <c r="K29" s="61">
        <f>FBiH!K18</f>
        <v>447486</v>
      </c>
      <c r="L29" s="70">
        <f t="shared" si="4"/>
        <v>3.0849435978833935</v>
      </c>
      <c r="M29" s="61">
        <f t="shared" si="5"/>
        <v>7938998</v>
      </c>
      <c r="N29" s="70">
        <f t="shared" si="6"/>
        <v>9.4069766934279251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1">
        <f>RS!C22</f>
        <v>175022</v>
      </c>
      <c r="D30" s="69">
        <f t="shared" si="8"/>
        <v>0.30098645799978196</v>
      </c>
      <c r="E30" s="61">
        <f>RS!E22</f>
        <v>0</v>
      </c>
      <c r="F30" s="70">
        <f t="shared" si="1"/>
        <v>0</v>
      </c>
      <c r="G30" s="61">
        <f t="shared" si="7"/>
        <v>175022</v>
      </c>
      <c r="H30" s="70">
        <f t="shared" si="2"/>
        <v>0.23894183424657028</v>
      </c>
      <c r="I30" s="61">
        <f>RS!I22</f>
        <v>257617</v>
      </c>
      <c r="J30" s="69">
        <f t="shared" si="3"/>
        <v>0.36860719586801433</v>
      </c>
      <c r="K30" s="61">
        <f>RS!K22</f>
        <v>0</v>
      </c>
      <c r="L30" s="70">
        <f t="shared" si="4"/>
        <v>0</v>
      </c>
      <c r="M30" s="61">
        <f t="shared" si="5"/>
        <v>257617</v>
      </c>
      <c r="N30" s="70">
        <f t="shared" si="6"/>
        <v>0.30525226418130119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1">
        <f>RS!C23</f>
        <v>1041533</v>
      </c>
      <c r="D31" s="69">
        <f t="shared" si="8"/>
        <v>1.7911309924460175</v>
      </c>
      <c r="E31" s="61">
        <f>RS!E23</f>
        <v>0</v>
      </c>
      <c r="F31" s="70">
        <f t="shared" si="1"/>
        <v>0</v>
      </c>
      <c r="G31" s="61">
        <f t="shared" si="7"/>
        <v>1041533</v>
      </c>
      <c r="H31" s="70">
        <f t="shared" si="2"/>
        <v>1.4219115622512202</v>
      </c>
      <c r="I31" s="61">
        <f>RS!I23</f>
        <v>1208575</v>
      </c>
      <c r="J31" s="69">
        <f t="shared" si="3"/>
        <v>1.7292703577255593</v>
      </c>
      <c r="K31" s="61">
        <f>RS!K23</f>
        <v>0</v>
      </c>
      <c r="L31" s="70">
        <f t="shared" si="4"/>
        <v>0</v>
      </c>
      <c r="M31" s="61">
        <f t="shared" si="5"/>
        <v>1208575</v>
      </c>
      <c r="N31" s="70">
        <f t="shared" si="6"/>
        <v>1.4320493413979516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1">
        <f>FBiH!C19</f>
        <v>3727123</v>
      </c>
      <c r="D32" s="69">
        <f t="shared" si="8"/>
        <v>6.4095573716419718</v>
      </c>
      <c r="E32" s="61">
        <f>FBiH!E19</f>
        <v>1996539</v>
      </c>
      <c r="F32" s="70">
        <f t="shared" si="1"/>
        <v>13.222700161046891</v>
      </c>
      <c r="G32" s="61">
        <f t="shared" si="7"/>
        <v>5723662</v>
      </c>
      <c r="H32" s="70">
        <f t="shared" si="2"/>
        <v>7.814002221934345</v>
      </c>
      <c r="I32" s="61">
        <f>FBiH!I19</f>
        <v>5700923</v>
      </c>
      <c r="J32" s="69">
        <f t="shared" si="3"/>
        <v>8.1570751964717694</v>
      </c>
      <c r="K32" s="61">
        <f>FBiH!K19</f>
        <v>2118982</v>
      </c>
      <c r="L32" s="70">
        <f t="shared" si="4"/>
        <v>14.608144064686158</v>
      </c>
      <c r="M32" s="61">
        <f t="shared" si="5"/>
        <v>7819905</v>
      </c>
      <c r="N32" s="70">
        <f t="shared" si="6"/>
        <v>9.2658625282208789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1">
        <f>FBiH!C20</f>
        <v>3354491</v>
      </c>
      <c r="D33" s="69">
        <f t="shared" si="8"/>
        <v>5.7687397269037408</v>
      </c>
      <c r="E33" s="61">
        <f>FBiH!E20</f>
        <v>3518440</v>
      </c>
      <c r="F33" s="70">
        <f t="shared" si="1"/>
        <v>23.301962623637117</v>
      </c>
      <c r="G33" s="61">
        <f t="shared" si="7"/>
        <v>6872931</v>
      </c>
      <c r="H33" s="70">
        <f t="shared" si="2"/>
        <v>9.3829960792935427</v>
      </c>
      <c r="I33" s="61">
        <f>FBiH!I20</f>
        <v>4026189</v>
      </c>
      <c r="J33" s="69">
        <f t="shared" si="3"/>
        <v>5.7608086319017948</v>
      </c>
      <c r="K33" s="61">
        <f>FBiH!K20</f>
        <v>3189021</v>
      </c>
      <c r="L33" s="70">
        <f t="shared" si="4"/>
        <v>21.984933422421481</v>
      </c>
      <c r="M33" s="61">
        <f t="shared" si="5"/>
        <v>7215210</v>
      </c>
      <c r="N33" s="70">
        <f t="shared" si="6"/>
        <v>8.5493550077967146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1">
        <f>FBiH!C21</f>
        <v>113703</v>
      </c>
      <c r="D34" s="69">
        <f t="shared" si="8"/>
        <v>0.19553577969597655</v>
      </c>
      <c r="E34" s="61">
        <f>FBiH!E21</f>
        <v>3477064</v>
      </c>
      <c r="F34" s="70">
        <f t="shared" si="1"/>
        <v>23.027937201712739</v>
      </c>
      <c r="G34" s="61">
        <f t="shared" si="7"/>
        <v>3590767</v>
      </c>
      <c r="H34" s="70">
        <f t="shared" si="2"/>
        <v>4.9021520342131524</v>
      </c>
      <c r="I34" s="61">
        <f>FBiH!I21</f>
        <v>194173</v>
      </c>
      <c r="J34" s="69">
        <f t="shared" si="3"/>
        <v>0.27782935537359699</v>
      </c>
      <c r="K34" s="61">
        <f>FBiH!K21</f>
        <v>3182120</v>
      </c>
      <c r="L34" s="70">
        <f t="shared" si="4"/>
        <v>21.937358312207987</v>
      </c>
      <c r="M34" s="61">
        <f t="shared" si="5"/>
        <v>3376293</v>
      </c>
      <c r="N34" s="70">
        <f t="shared" si="6"/>
        <v>4.0005942262718603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1">
        <f>RS!C24</f>
        <v>2586939</v>
      </c>
      <c r="D35" s="69">
        <f t="shared" si="8"/>
        <v>4.4487756206162539</v>
      </c>
      <c r="E35" s="61">
        <f>RS!E24</f>
        <v>148745</v>
      </c>
      <c r="F35" s="70">
        <f t="shared" si="1"/>
        <v>0.98511000058346976</v>
      </c>
      <c r="G35" s="61">
        <f t="shared" si="7"/>
        <v>2735684</v>
      </c>
      <c r="H35" s="70">
        <f t="shared" si="2"/>
        <v>3.7347839293288518</v>
      </c>
      <c r="I35" s="61">
        <f>RS!I24</f>
        <v>2560762</v>
      </c>
      <c r="J35" s="69">
        <f t="shared" si="3"/>
        <v>3.6640256664170772</v>
      </c>
      <c r="K35" s="61">
        <f>RS!K24</f>
        <v>148550</v>
      </c>
      <c r="L35" s="70">
        <f t="shared" si="4"/>
        <v>1.0240954386630601</v>
      </c>
      <c r="M35" s="61">
        <f t="shared" si="5"/>
        <v>2709312</v>
      </c>
      <c r="N35" s="70">
        <f t="shared" si="6"/>
        <v>3.2102835696928755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10">
        <f t="shared" ref="C36:L36" si="9">SUM(C11:C35)</f>
        <v>58149460</v>
      </c>
      <c r="D36" s="10">
        <f t="shared" si="9"/>
        <v>100.00000000000001</v>
      </c>
      <c r="E36" s="10">
        <f t="shared" si="9"/>
        <v>15099329</v>
      </c>
      <c r="F36" s="26">
        <f t="shared" si="9"/>
        <v>100.00000000000001</v>
      </c>
      <c r="G36" s="10">
        <f t="shared" si="9"/>
        <v>73248789</v>
      </c>
      <c r="H36" s="26">
        <f t="shared" si="9"/>
        <v>100.00000000000001</v>
      </c>
      <c r="I36" s="10">
        <f t="shared" si="9"/>
        <v>69889303</v>
      </c>
      <c r="J36" s="10">
        <f t="shared" si="9"/>
        <v>99.999999999999986</v>
      </c>
      <c r="K36" s="10">
        <f t="shared" si="9"/>
        <v>14505484</v>
      </c>
      <c r="L36" s="26">
        <f t="shared" si="9"/>
        <v>100</v>
      </c>
      <c r="M36" s="10">
        <f>SUM(M11:M35)+0.6</f>
        <v>84394787.599999994</v>
      </c>
      <c r="N36" s="26">
        <f>SUM(N11:N35)</f>
        <v>99.999999289055637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2"/>
      <c r="F37" s="18"/>
      <c r="G37" s="52"/>
      <c r="H37" s="18"/>
      <c r="I37" s="19"/>
      <c r="J37" s="18"/>
      <c r="K37" s="52"/>
      <c r="L37" s="18"/>
      <c r="M37" s="5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60"/>
      <c r="D38" s="21"/>
      <c r="E38" s="60"/>
      <c r="F38" s="18"/>
      <c r="G38" s="60"/>
      <c r="H38" s="18"/>
      <c r="I38" s="60"/>
      <c r="J38" s="21"/>
      <c r="K38" s="60"/>
      <c r="L38" s="18"/>
      <c r="M38" s="6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82</v>
      </c>
      <c r="B39" s="47"/>
      <c r="C39" s="36"/>
      <c r="D39" s="21"/>
      <c r="E39" s="20"/>
      <c r="F39" s="18"/>
      <c r="G39" s="20"/>
      <c r="H39" s="18"/>
      <c r="I39" s="36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 t="s">
        <v>91</v>
      </c>
      <c r="B40" s="63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7"/>
      <c r="C41" s="39"/>
      <c r="D41" s="21"/>
      <c r="E41" s="21"/>
      <c r="F41" s="18"/>
      <c r="G41" s="21"/>
      <c r="H41" s="18"/>
      <c r="I41" s="39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5"/>
      <c r="D42" s="21"/>
      <c r="E42" s="20"/>
      <c r="F42" s="18"/>
      <c r="G42" s="20"/>
      <c r="H42" s="18"/>
      <c r="I42" s="55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7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E11:E35 G11:G35 M11:M36 I11:I35 K11:K35" formula="1"/>
    <ignoredError sqref="J11:J36 L11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8" t="s">
        <v>62</v>
      </c>
      <c r="I5" s="68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0" t="s">
        <v>59</v>
      </c>
      <c r="B8" s="83" t="s">
        <v>88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6"/>
    </row>
    <row r="9" spans="1:14" s="27" customFormat="1" ht="21.75" customHeight="1" x14ac:dyDescent="0.25">
      <c r="A9" s="81"/>
      <c r="B9" s="84"/>
      <c r="C9" s="84" t="s">
        <v>81</v>
      </c>
      <c r="D9" s="84"/>
      <c r="E9" s="84" t="s">
        <v>81</v>
      </c>
      <c r="F9" s="84"/>
      <c r="G9" s="84" t="s">
        <v>81</v>
      </c>
      <c r="H9" s="84"/>
      <c r="I9" s="84" t="s">
        <v>80</v>
      </c>
      <c r="J9" s="84"/>
      <c r="K9" s="84" t="s">
        <v>80</v>
      </c>
      <c r="L9" s="84"/>
      <c r="M9" s="84" t="s">
        <v>80</v>
      </c>
      <c r="N9" s="87"/>
    </row>
    <row r="10" spans="1:14" ht="18.75" customHeight="1" thickBot="1" x14ac:dyDescent="0.3">
      <c r="A10" s="82"/>
      <c r="B10" s="85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3" t="s">
        <v>76</v>
      </c>
      <c r="I10" s="67" t="s">
        <v>26</v>
      </c>
      <c r="J10" s="73" t="s">
        <v>76</v>
      </c>
      <c r="K10" s="67" t="s">
        <v>26</v>
      </c>
      <c r="L10" s="73" t="s">
        <v>76</v>
      </c>
      <c r="M10" s="67" t="s">
        <v>26</v>
      </c>
      <c r="N10" s="66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6272824</v>
      </c>
      <c r="D11" s="71">
        <f>C11/C22*100</f>
        <v>15.178288065615792</v>
      </c>
      <c r="E11" s="61">
        <v>464829</v>
      </c>
      <c r="F11" s="28">
        <f>E11/E22*100</f>
        <v>3.42520711151839</v>
      </c>
      <c r="G11" s="61">
        <f>C11+E11</f>
        <v>6737653</v>
      </c>
      <c r="H11" s="70">
        <f>G11/G22*100</f>
        <v>12.272940411747282</v>
      </c>
      <c r="I11" s="61">
        <v>7378776</v>
      </c>
      <c r="J11" s="71">
        <f>I11/I22*100</f>
        <v>14.852383876959028</v>
      </c>
      <c r="K11" s="61">
        <v>752753</v>
      </c>
      <c r="L11" s="28">
        <f>K11/K22*100</f>
        <v>5.834777585210861</v>
      </c>
      <c r="M11" s="61">
        <f>I11+K11</f>
        <v>8131529</v>
      </c>
      <c r="N11" s="70">
        <f>M11/M22*100</f>
        <v>12.993420777728634</v>
      </c>
    </row>
    <row r="12" spans="1:14" ht="16.5" customHeight="1" x14ac:dyDescent="0.25">
      <c r="A12" s="15" t="s">
        <v>28</v>
      </c>
      <c r="B12" s="7" t="s">
        <v>86</v>
      </c>
      <c r="C12" s="61">
        <v>6894658</v>
      </c>
      <c r="D12" s="71">
        <f>C12/C22*100</f>
        <v>16.682933434431199</v>
      </c>
      <c r="E12" s="61">
        <v>0</v>
      </c>
      <c r="F12" s="28">
        <f>E12/E22*100</f>
        <v>0</v>
      </c>
      <c r="G12" s="61">
        <f>C12+E12+0.4</f>
        <v>6894658.4000000004</v>
      </c>
      <c r="H12" s="70">
        <f>G12/G22*100</f>
        <v>12.558932866170588</v>
      </c>
      <c r="I12" s="61">
        <v>9729923</v>
      </c>
      <c r="J12" s="71">
        <f>I12/I22*100</f>
        <v>19.5848947697088</v>
      </c>
      <c r="K12" s="61">
        <v>0</v>
      </c>
      <c r="L12" s="28">
        <f>K12/K22*100</f>
        <v>0</v>
      </c>
      <c r="M12" s="61">
        <f>I12+K12+0.4</f>
        <v>9729923.4000000004</v>
      </c>
      <c r="N12" s="70">
        <f>M12/M22*100</f>
        <v>15.54750513356935</v>
      </c>
    </row>
    <row r="13" spans="1:14" ht="16.5" customHeight="1" x14ac:dyDescent="0.25">
      <c r="A13" s="15" t="s">
        <v>29</v>
      </c>
      <c r="B13" s="7" t="s">
        <v>1</v>
      </c>
      <c r="C13" s="61">
        <v>1494281</v>
      </c>
      <c r="D13" s="71">
        <f>C13/C22*100</f>
        <v>3.6156964501118529</v>
      </c>
      <c r="E13" s="61">
        <v>0</v>
      </c>
      <c r="F13" s="28">
        <f>E13/E22*100</f>
        <v>0</v>
      </c>
      <c r="G13" s="61">
        <f t="shared" ref="G13:G21" si="0">C13+E13</f>
        <v>1494281</v>
      </c>
      <c r="H13" s="70">
        <f>G13/G22*100</f>
        <v>2.7219005893307564</v>
      </c>
      <c r="I13" s="61">
        <v>2006075</v>
      </c>
      <c r="J13" s="71">
        <f>I13/I22*100</f>
        <v>4.0379320345231493</v>
      </c>
      <c r="K13" s="61">
        <v>0</v>
      </c>
      <c r="L13" s="28">
        <f>K13/K22*100</f>
        <v>0</v>
      </c>
      <c r="M13" s="61">
        <f t="shared" ref="M13:M21" si="1">I13+K13</f>
        <v>2006075</v>
      </c>
      <c r="N13" s="70">
        <f>M13/M22*100</f>
        <v>3.2055197228813879</v>
      </c>
    </row>
    <row r="14" spans="1:14" x14ac:dyDescent="0.25">
      <c r="A14" s="15" t="s">
        <v>30</v>
      </c>
      <c r="B14" s="7" t="s">
        <v>87</v>
      </c>
      <c r="C14" s="61">
        <v>1536622</v>
      </c>
      <c r="D14" s="71">
        <f>C14/C22*100</f>
        <v>3.7181485346891079</v>
      </c>
      <c r="E14" s="61">
        <v>0</v>
      </c>
      <c r="F14" s="28">
        <f>E14/E22*100</f>
        <v>0</v>
      </c>
      <c r="G14" s="61">
        <f t="shared" si="0"/>
        <v>1536622</v>
      </c>
      <c r="H14" s="70">
        <f>G14/G22*100</f>
        <v>2.7990266404903803</v>
      </c>
      <c r="I14" s="61">
        <v>0</v>
      </c>
      <c r="J14" s="71">
        <f>I14/I22*100</f>
        <v>0</v>
      </c>
      <c r="K14" s="61">
        <v>0</v>
      </c>
      <c r="L14" s="28">
        <f>K14/K22*100</f>
        <v>0</v>
      </c>
      <c r="M14" s="61">
        <f t="shared" si="1"/>
        <v>0</v>
      </c>
      <c r="N14" s="70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1">
        <v>3943572</v>
      </c>
      <c r="D15" s="71">
        <f>C15/C22*100</f>
        <v>9.5422208280507466</v>
      </c>
      <c r="E15" s="61">
        <v>576202</v>
      </c>
      <c r="F15" s="28">
        <f>E15/E22*100</f>
        <v>4.2458865261657932</v>
      </c>
      <c r="G15" s="61">
        <f t="shared" si="0"/>
        <v>4519774</v>
      </c>
      <c r="H15" s="70">
        <f>G15/G22*100</f>
        <v>8.2329732588728834</v>
      </c>
      <c r="I15" s="61">
        <v>4337471</v>
      </c>
      <c r="J15" s="71">
        <f>I15/I22*100</f>
        <v>8.7306870878282989</v>
      </c>
      <c r="K15" s="61">
        <v>948210</v>
      </c>
      <c r="L15" s="28">
        <f>K15/K22*100</f>
        <v>7.3498138885833608</v>
      </c>
      <c r="M15" s="61">
        <f t="shared" si="1"/>
        <v>5285681</v>
      </c>
      <c r="N15" s="70">
        <f>M15/M22*100</f>
        <v>8.4460225536729272</v>
      </c>
    </row>
    <row r="16" spans="1:14" ht="16.5" customHeight="1" x14ac:dyDescent="0.25">
      <c r="A16" s="15" t="s">
        <v>32</v>
      </c>
      <c r="B16" s="7" t="s">
        <v>3</v>
      </c>
      <c r="C16" s="61">
        <v>5892426</v>
      </c>
      <c r="D16" s="71">
        <f>C16/C22*100</f>
        <v>14.257842916256569</v>
      </c>
      <c r="E16" s="61">
        <v>0</v>
      </c>
      <c r="F16" s="28">
        <f>E16/E22*100</f>
        <v>0</v>
      </c>
      <c r="G16" s="61">
        <f t="shared" si="0"/>
        <v>5892426</v>
      </c>
      <c r="H16" s="70">
        <f>G16/G22*100</f>
        <v>10.73332111027837</v>
      </c>
      <c r="I16" s="61">
        <v>7100747</v>
      </c>
      <c r="J16" s="71">
        <f>I16/I22*100</f>
        <v>14.292752653985591</v>
      </c>
      <c r="K16" s="61">
        <v>0</v>
      </c>
      <c r="L16" s="28">
        <f>K16/K22*100</f>
        <v>0</v>
      </c>
      <c r="M16" s="61">
        <f t="shared" si="1"/>
        <v>7100747</v>
      </c>
      <c r="N16" s="70">
        <f>M16/M22*100</f>
        <v>11.346327807131262</v>
      </c>
    </row>
    <row r="17" spans="1:14" ht="16.5" customHeight="1" x14ac:dyDescent="0.25">
      <c r="A17" s="15" t="s">
        <v>33</v>
      </c>
      <c r="B17" s="7" t="s">
        <v>4</v>
      </c>
      <c r="C17" s="61">
        <v>1628036</v>
      </c>
      <c r="D17" s="71">
        <f>C17/C22*100</f>
        <v>3.9393420553793432</v>
      </c>
      <c r="E17" s="61">
        <v>3199783</v>
      </c>
      <c r="F17" s="28">
        <f>E17/E22*100</f>
        <v>23.57839008950743</v>
      </c>
      <c r="G17" s="61">
        <f t="shared" si="0"/>
        <v>4827819</v>
      </c>
      <c r="H17" s="70">
        <f>G17/G22*100</f>
        <v>8.794091192541579</v>
      </c>
      <c r="I17" s="61">
        <v>1714963</v>
      </c>
      <c r="J17" s="71">
        <f>I17/I22*100</f>
        <v>3.4519666691035593</v>
      </c>
      <c r="K17" s="61">
        <v>2262571</v>
      </c>
      <c r="L17" s="28">
        <f>K17/K22*100</f>
        <v>17.537756150753463</v>
      </c>
      <c r="M17" s="61">
        <f t="shared" si="1"/>
        <v>3977534</v>
      </c>
      <c r="N17" s="70">
        <f>M17/M22*100</f>
        <v>6.3557263240064792</v>
      </c>
    </row>
    <row r="18" spans="1:14" ht="16.5" customHeight="1" x14ac:dyDescent="0.25">
      <c r="A18" s="15" t="s">
        <v>34</v>
      </c>
      <c r="B18" s="7" t="s">
        <v>5</v>
      </c>
      <c r="C18" s="61">
        <v>6469876</v>
      </c>
      <c r="D18" s="71">
        <f>C18/C22*100</f>
        <v>15.655092774293372</v>
      </c>
      <c r="E18" s="61">
        <v>337972</v>
      </c>
      <c r="F18" s="28">
        <f>E18/E22*100</f>
        <v>2.4904300245769804</v>
      </c>
      <c r="G18" s="61">
        <f t="shared" si="0"/>
        <v>6807848</v>
      </c>
      <c r="H18" s="70">
        <f>G18/G22*100</f>
        <v>12.400803786753771</v>
      </c>
      <c r="I18" s="61">
        <v>7491512</v>
      </c>
      <c r="J18" s="71">
        <f>I18/I22*100</f>
        <v>15.079304757705762</v>
      </c>
      <c r="K18" s="61">
        <v>447486</v>
      </c>
      <c r="L18" s="28">
        <f>K18/K22*100</f>
        <v>3.46857638892926</v>
      </c>
      <c r="M18" s="61">
        <f t="shared" si="1"/>
        <v>7938998</v>
      </c>
      <c r="N18" s="70">
        <f>M18/M22*100</f>
        <v>12.685774295036772</v>
      </c>
    </row>
    <row r="19" spans="1:14" ht="16.5" customHeight="1" x14ac:dyDescent="0.25">
      <c r="A19" s="15" t="s">
        <v>35</v>
      </c>
      <c r="B19" s="7" t="s">
        <v>6</v>
      </c>
      <c r="C19" s="61">
        <v>3727123</v>
      </c>
      <c r="D19" s="71">
        <f>C19/C22*100</f>
        <v>9.018481396892712</v>
      </c>
      <c r="E19" s="61">
        <v>1996539</v>
      </c>
      <c r="F19" s="28">
        <f>E19/E22*100</f>
        <v>14.711989960230138</v>
      </c>
      <c r="G19" s="61">
        <f t="shared" si="0"/>
        <v>5723662</v>
      </c>
      <c r="H19" s="70">
        <f>G19/G22*100</f>
        <v>10.425909832842722</v>
      </c>
      <c r="I19" s="61">
        <v>5700923</v>
      </c>
      <c r="J19" s="71">
        <f>I19/I22*100</f>
        <v>11.475114144810046</v>
      </c>
      <c r="K19" s="61">
        <v>2118982</v>
      </c>
      <c r="L19" s="28">
        <f>K19/K22*100</f>
        <v>16.424761743978809</v>
      </c>
      <c r="M19" s="61">
        <f t="shared" si="1"/>
        <v>7819905</v>
      </c>
      <c r="N19" s="70">
        <f>M19/M22*100</f>
        <v>12.495474849424264</v>
      </c>
    </row>
    <row r="20" spans="1:14" ht="16.5" customHeight="1" x14ac:dyDescent="0.25">
      <c r="A20" s="15" t="s">
        <v>36</v>
      </c>
      <c r="B20" s="7" t="s">
        <v>7</v>
      </c>
      <c r="C20" s="61">
        <v>3354491</v>
      </c>
      <c r="D20" s="71">
        <f>C20/C22*100</f>
        <v>8.1168275582920213</v>
      </c>
      <c r="E20" s="61">
        <v>3518440</v>
      </c>
      <c r="F20" s="28">
        <f>E20/E22*100</f>
        <v>25.926492773580744</v>
      </c>
      <c r="G20" s="61">
        <f t="shared" si="0"/>
        <v>6872931</v>
      </c>
      <c r="H20" s="70">
        <f>G20/G22*100</f>
        <v>12.519355421991998</v>
      </c>
      <c r="I20" s="61">
        <v>4026189</v>
      </c>
      <c r="J20" s="71">
        <f>I20/I22*100</f>
        <v>8.1041224979847328</v>
      </c>
      <c r="K20" s="61">
        <v>3189021</v>
      </c>
      <c r="L20" s="28">
        <f>K20/K22*100</f>
        <v>24.718902813494896</v>
      </c>
      <c r="M20" s="61">
        <f t="shared" si="1"/>
        <v>7215210</v>
      </c>
      <c r="N20" s="70">
        <f>M20/M22*100</f>
        <v>11.529228946939183</v>
      </c>
    </row>
    <row r="21" spans="1:14" ht="16.5" customHeight="1" x14ac:dyDescent="0.25">
      <c r="A21" s="15" t="s">
        <v>37</v>
      </c>
      <c r="B21" s="7" t="s">
        <v>68</v>
      </c>
      <c r="C21" s="61">
        <v>113703</v>
      </c>
      <c r="D21" s="71">
        <f>C21/C22*100</f>
        <v>0.27512598598728621</v>
      </c>
      <c r="E21" s="61">
        <v>3477064</v>
      </c>
      <c r="F21" s="28">
        <f>E21/E22*100</f>
        <v>25.621603514420528</v>
      </c>
      <c r="G21" s="61">
        <f t="shared" si="0"/>
        <v>3590767</v>
      </c>
      <c r="H21" s="70">
        <f>G21/G22*100</f>
        <v>6.5407448889796713</v>
      </c>
      <c r="I21" s="61">
        <v>194173</v>
      </c>
      <c r="J21" s="71">
        <f>I21/I22*100</f>
        <v>0.39084150739103146</v>
      </c>
      <c r="K21" s="61">
        <v>3182120</v>
      </c>
      <c r="L21" s="28">
        <f>K21/K22*100</f>
        <v>24.66541142904935</v>
      </c>
      <c r="M21" s="61">
        <f t="shared" si="1"/>
        <v>3376293</v>
      </c>
      <c r="N21" s="70">
        <f>M21/M22*100</f>
        <v>5.3949995896097453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41327612</v>
      </c>
      <c r="D22" s="10">
        <f t="shared" si="2"/>
        <v>100</v>
      </c>
      <c r="E22" s="10">
        <f t="shared" si="2"/>
        <v>13570829</v>
      </c>
      <c r="F22" s="26">
        <f t="shared" si="2"/>
        <v>100.00000000000001</v>
      </c>
      <c r="G22" s="10">
        <f t="shared" si="2"/>
        <v>54898441.399999999</v>
      </c>
      <c r="H22" s="26">
        <f t="shared" si="2"/>
        <v>100.00000000000001</v>
      </c>
      <c r="I22" s="10">
        <f>SUM(I11:I21)</f>
        <v>49680752</v>
      </c>
      <c r="J22" s="10">
        <f t="shared" ref="J22:N22" si="3">SUM(J11:J21)</f>
        <v>100</v>
      </c>
      <c r="K22" s="10">
        <f t="shared" si="3"/>
        <v>12901143</v>
      </c>
      <c r="L22" s="26">
        <f t="shared" si="3"/>
        <v>100</v>
      </c>
      <c r="M22" s="10">
        <f t="shared" si="3"/>
        <v>62581895.399999999</v>
      </c>
      <c r="N22" s="26">
        <f t="shared" si="3"/>
        <v>100.00000000000001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9" t="s">
        <v>89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 t="s">
        <v>85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 t="s">
        <v>92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1"/>
      <c r="C29" s="54"/>
      <c r="D29" s="18"/>
      <c r="I29" s="54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41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41"/>
      <c r="E48" s="16"/>
      <c r="F48" s="16"/>
      <c r="G48" s="16"/>
      <c r="H48" s="16"/>
      <c r="I48" s="6"/>
      <c r="J48" s="41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4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2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G11:G21 E11:E21 C11:C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M11:M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0" t="s">
        <v>59</v>
      </c>
      <c r="B7" s="83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6"/>
    </row>
    <row r="8" spans="1:12" s="27" customFormat="1" ht="21.75" customHeight="1" x14ac:dyDescent="0.25">
      <c r="A8" s="81"/>
      <c r="B8" s="84"/>
      <c r="C8" s="88" t="s">
        <v>26</v>
      </c>
      <c r="D8" s="88"/>
      <c r="E8" s="89" t="s">
        <v>60</v>
      </c>
      <c r="F8" s="84" t="s">
        <v>57</v>
      </c>
      <c r="G8" s="84"/>
      <c r="H8" s="88" t="s">
        <v>26</v>
      </c>
      <c r="I8" s="88"/>
      <c r="J8" s="89" t="s">
        <v>61</v>
      </c>
      <c r="K8" s="84" t="s">
        <v>57</v>
      </c>
      <c r="L8" s="87"/>
    </row>
    <row r="9" spans="1:12" ht="19.5" customHeight="1" thickBot="1" x14ac:dyDescent="0.3">
      <c r="A9" s="82"/>
      <c r="B9" s="85"/>
      <c r="C9" s="50" t="s">
        <v>65</v>
      </c>
      <c r="D9" s="50" t="s">
        <v>74</v>
      </c>
      <c r="E9" s="90"/>
      <c r="F9" s="34" t="s">
        <v>67</v>
      </c>
      <c r="G9" s="34" t="s">
        <v>75</v>
      </c>
      <c r="H9" s="50" t="s">
        <v>65</v>
      </c>
      <c r="I9" s="50" t="s">
        <v>74</v>
      </c>
      <c r="J9" s="90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0" t="s">
        <v>59</v>
      </c>
      <c r="B8" s="83" t="s">
        <v>88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6"/>
    </row>
    <row r="9" spans="1:14" ht="21.75" customHeight="1" x14ac:dyDescent="0.25">
      <c r="A9" s="81"/>
      <c r="B9" s="84"/>
      <c r="C9" s="84" t="s">
        <v>81</v>
      </c>
      <c r="D9" s="84"/>
      <c r="E9" s="84" t="s">
        <v>81</v>
      </c>
      <c r="F9" s="84"/>
      <c r="G9" s="84" t="s">
        <v>81</v>
      </c>
      <c r="H9" s="84"/>
      <c r="I9" s="84" t="s">
        <v>80</v>
      </c>
      <c r="J9" s="84"/>
      <c r="K9" s="84" t="s">
        <v>80</v>
      </c>
      <c r="L9" s="84"/>
      <c r="M9" s="84" t="s">
        <v>80</v>
      </c>
      <c r="N9" s="87"/>
    </row>
    <row r="10" spans="1:14" ht="18.75" customHeight="1" thickBot="1" x14ac:dyDescent="0.3">
      <c r="A10" s="82"/>
      <c r="B10" s="85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3" t="s">
        <v>76</v>
      </c>
      <c r="I10" s="67" t="s">
        <v>26</v>
      </c>
      <c r="J10" s="73" t="s">
        <v>76</v>
      </c>
      <c r="K10" s="67" t="s">
        <v>26</v>
      </c>
      <c r="L10" s="73" t="s">
        <v>76</v>
      </c>
      <c r="M10" s="67" t="s">
        <v>26</v>
      </c>
      <c r="N10" s="66" t="s">
        <v>76</v>
      </c>
    </row>
    <row r="11" spans="1:14" x14ac:dyDescent="0.25">
      <c r="A11" s="15" t="s">
        <v>27</v>
      </c>
      <c r="B11" s="7" t="s">
        <v>12</v>
      </c>
      <c r="C11" s="61">
        <v>1005117</v>
      </c>
      <c r="D11" s="71">
        <f t="shared" ref="D11:D24" si="0">C11/C$25*100</f>
        <v>5.9750688509371859</v>
      </c>
      <c r="E11" s="61">
        <v>0</v>
      </c>
      <c r="F11" s="29">
        <f t="shared" ref="F11:F24" si="1">E11/E$25*100</f>
        <v>0</v>
      </c>
      <c r="G11" s="61">
        <f t="shared" ref="G11:G24" si="2">C11+E11</f>
        <v>1005117</v>
      </c>
      <c r="H11" s="72">
        <f t="shared" ref="H11:H24" si="3">G11/G$25*100</f>
        <v>5.4773729631721428</v>
      </c>
      <c r="I11" s="61">
        <v>1214361</v>
      </c>
      <c r="J11" s="71">
        <f t="shared" ref="J11:J24" si="4">I11/I$25*100</f>
        <v>6.0091443468658392</v>
      </c>
      <c r="K11" s="61">
        <v>0</v>
      </c>
      <c r="L11" s="29">
        <f t="shared" ref="L11:L24" si="5">K11/K$25*100</f>
        <v>0</v>
      </c>
      <c r="M11" s="61">
        <f t="shared" ref="M11:M24" si="6">I11+K11</f>
        <v>1214361</v>
      </c>
      <c r="N11" s="72">
        <f t="shared" ref="N11:N24" si="7">M11/M$25*100</f>
        <v>5.5671708574771968</v>
      </c>
    </row>
    <row r="12" spans="1:14" x14ac:dyDescent="0.25">
      <c r="A12" s="15" t="s">
        <v>28</v>
      </c>
      <c r="B12" s="7" t="s">
        <v>13</v>
      </c>
      <c r="C12" s="61">
        <v>1799564</v>
      </c>
      <c r="D12" s="71">
        <f t="shared" si="0"/>
        <v>10.697778270259011</v>
      </c>
      <c r="E12" s="61">
        <v>0</v>
      </c>
      <c r="F12" s="29">
        <f t="shared" si="1"/>
        <v>0</v>
      </c>
      <c r="G12" s="61">
        <f t="shared" si="2"/>
        <v>1799564</v>
      </c>
      <c r="H12" s="72">
        <f t="shared" si="3"/>
        <v>9.8067023034113578</v>
      </c>
      <c r="I12" s="61">
        <v>2020884</v>
      </c>
      <c r="J12" s="71">
        <f t="shared" si="4"/>
        <v>10.000143008768912</v>
      </c>
      <c r="K12" s="61">
        <v>0</v>
      </c>
      <c r="L12" s="29">
        <f t="shared" si="5"/>
        <v>0</v>
      </c>
      <c r="M12" s="61">
        <f t="shared" si="6"/>
        <v>2020884</v>
      </c>
      <c r="N12" s="72">
        <f t="shared" si="7"/>
        <v>9.2646309549976884</v>
      </c>
    </row>
    <row r="13" spans="1:14" x14ac:dyDescent="0.25">
      <c r="A13" s="15" t="s">
        <v>29</v>
      </c>
      <c r="B13" s="7" t="s">
        <v>14</v>
      </c>
      <c r="C13" s="61">
        <v>2429663</v>
      </c>
      <c r="D13" s="71">
        <f t="shared" si="0"/>
        <v>14.443496338808911</v>
      </c>
      <c r="E13" s="61">
        <v>0</v>
      </c>
      <c r="F13" s="29">
        <f t="shared" si="1"/>
        <v>0</v>
      </c>
      <c r="G13" s="61">
        <f t="shared" si="2"/>
        <v>2429663</v>
      </c>
      <c r="H13" s="72">
        <f t="shared" si="3"/>
        <v>13.240419200769379</v>
      </c>
      <c r="I13" s="61">
        <v>2714587</v>
      </c>
      <c r="J13" s="71">
        <f t="shared" si="4"/>
        <v>13.432863147882301</v>
      </c>
      <c r="K13" s="61">
        <v>0</v>
      </c>
      <c r="L13" s="29">
        <f t="shared" si="5"/>
        <v>0</v>
      </c>
      <c r="M13" s="61">
        <f t="shared" si="6"/>
        <v>2714587</v>
      </c>
      <c r="N13" s="72">
        <f t="shared" si="7"/>
        <v>12.444874000800791</v>
      </c>
    </row>
    <row r="14" spans="1:14" x14ac:dyDescent="0.25">
      <c r="A14" s="15" t="s">
        <v>30</v>
      </c>
      <c r="B14" s="7" t="s">
        <v>23</v>
      </c>
      <c r="C14" s="61">
        <v>672327</v>
      </c>
      <c r="D14" s="71">
        <f t="shared" si="0"/>
        <v>3.9967487519801628</v>
      </c>
      <c r="E14" s="61">
        <v>0</v>
      </c>
      <c r="F14" s="29">
        <f t="shared" si="1"/>
        <v>0</v>
      </c>
      <c r="G14" s="61">
        <f t="shared" si="2"/>
        <v>672327</v>
      </c>
      <c r="H14" s="72">
        <f t="shared" si="3"/>
        <v>3.6638378738103494</v>
      </c>
      <c r="I14" s="61">
        <v>864721</v>
      </c>
      <c r="J14" s="71">
        <f t="shared" si="4"/>
        <v>4.2789856630492711</v>
      </c>
      <c r="K14" s="61">
        <v>0</v>
      </c>
      <c r="L14" s="29">
        <f t="shared" si="5"/>
        <v>0</v>
      </c>
      <c r="M14" s="61">
        <f t="shared" si="6"/>
        <v>864721</v>
      </c>
      <c r="N14" s="72">
        <f t="shared" si="7"/>
        <v>3.9642656105132978</v>
      </c>
    </row>
    <row r="15" spans="1:14" x14ac:dyDescent="0.25">
      <c r="A15" s="15" t="s">
        <v>31</v>
      </c>
      <c r="B15" s="7" t="s">
        <v>16</v>
      </c>
      <c r="C15" s="61">
        <v>684674</v>
      </c>
      <c r="D15" s="71">
        <f t="shared" si="0"/>
        <v>4.0701473464746565</v>
      </c>
      <c r="E15" s="61">
        <v>1379755</v>
      </c>
      <c r="F15" s="29">
        <f t="shared" si="1"/>
        <v>90.268563951586529</v>
      </c>
      <c r="G15" s="61">
        <f t="shared" si="2"/>
        <v>2064429</v>
      </c>
      <c r="H15" s="72">
        <f t="shared" si="3"/>
        <v>11.250080924895812</v>
      </c>
      <c r="I15" s="61">
        <v>748064</v>
      </c>
      <c r="J15" s="71">
        <f t="shared" si="4"/>
        <v>3.7017201282763916</v>
      </c>
      <c r="K15" s="61">
        <v>1455791</v>
      </c>
      <c r="L15" s="29">
        <f t="shared" si="5"/>
        <v>90.740746512119301</v>
      </c>
      <c r="M15" s="61">
        <f t="shared" si="6"/>
        <v>2203855</v>
      </c>
      <c r="N15" s="72">
        <f t="shared" si="7"/>
        <v>10.103451387277266</v>
      </c>
    </row>
    <row r="16" spans="1:14" x14ac:dyDescent="0.25">
      <c r="A16" s="15" t="s">
        <v>32</v>
      </c>
      <c r="B16" s="7" t="s">
        <v>17</v>
      </c>
      <c r="C16" s="61">
        <v>339311</v>
      </c>
      <c r="D16" s="71">
        <f t="shared" si="0"/>
        <v>2.0170851621058516</v>
      </c>
      <c r="E16" s="61">
        <v>0</v>
      </c>
      <c r="F16" s="29">
        <f t="shared" si="1"/>
        <v>0</v>
      </c>
      <c r="G16" s="61">
        <f t="shared" si="2"/>
        <v>339311</v>
      </c>
      <c r="H16" s="72">
        <f t="shared" si="3"/>
        <v>1.8490712001756042</v>
      </c>
      <c r="I16" s="61">
        <v>472330</v>
      </c>
      <c r="J16" s="71">
        <f t="shared" si="4"/>
        <v>2.3372779176498106</v>
      </c>
      <c r="K16" s="61">
        <v>0</v>
      </c>
      <c r="L16" s="29">
        <f t="shared" si="5"/>
        <v>0</v>
      </c>
      <c r="M16" s="61">
        <f t="shared" si="6"/>
        <v>472330</v>
      </c>
      <c r="N16" s="72">
        <f t="shared" si="7"/>
        <v>2.1653707679283216</v>
      </c>
    </row>
    <row r="17" spans="1:14" x14ac:dyDescent="0.25">
      <c r="A17" s="15" t="s">
        <v>33</v>
      </c>
      <c r="B17" s="7" t="s">
        <v>18</v>
      </c>
      <c r="C17" s="61">
        <v>1072486</v>
      </c>
      <c r="D17" s="71">
        <f t="shared" si="0"/>
        <v>6.3755539819406293</v>
      </c>
      <c r="E17" s="61">
        <v>0</v>
      </c>
      <c r="F17" s="29">
        <f t="shared" si="1"/>
        <v>0</v>
      </c>
      <c r="G17" s="61">
        <f t="shared" si="2"/>
        <v>1072486</v>
      </c>
      <c r="H17" s="72">
        <f t="shared" si="3"/>
        <v>5.8444995157585025</v>
      </c>
      <c r="I17" s="61">
        <v>1458636</v>
      </c>
      <c r="J17" s="71">
        <f t="shared" si="4"/>
        <v>7.2179148321915809</v>
      </c>
      <c r="K17" s="61">
        <v>0</v>
      </c>
      <c r="L17" s="29">
        <f t="shared" si="5"/>
        <v>0</v>
      </c>
      <c r="M17" s="61">
        <f t="shared" si="6"/>
        <v>1458636</v>
      </c>
      <c r="N17" s="72">
        <f t="shared" si="7"/>
        <v>6.6870360880060442</v>
      </c>
    </row>
    <row r="18" spans="1:14" x14ac:dyDescent="0.25">
      <c r="A18" s="15" t="s">
        <v>34</v>
      </c>
      <c r="B18" s="7" t="s">
        <v>19</v>
      </c>
      <c r="C18" s="61">
        <v>996719</v>
      </c>
      <c r="D18" s="71">
        <f t="shared" si="0"/>
        <v>5.9251456795947748</v>
      </c>
      <c r="E18" s="61">
        <v>0</v>
      </c>
      <c r="F18" s="29">
        <f t="shared" si="1"/>
        <v>0</v>
      </c>
      <c r="G18" s="61">
        <f t="shared" si="2"/>
        <v>996719</v>
      </c>
      <c r="H18" s="72">
        <f t="shared" si="3"/>
        <v>5.4316081635073079</v>
      </c>
      <c r="I18" s="61">
        <v>1361829</v>
      </c>
      <c r="J18" s="71">
        <f t="shared" si="4"/>
        <v>6.7388750435397364</v>
      </c>
      <c r="K18" s="61">
        <v>0</v>
      </c>
      <c r="L18" s="29">
        <f t="shared" si="5"/>
        <v>0</v>
      </c>
      <c r="M18" s="61">
        <f t="shared" si="6"/>
        <v>1361829</v>
      </c>
      <c r="N18" s="72">
        <f t="shared" si="7"/>
        <v>6.2432297493639144</v>
      </c>
    </row>
    <row r="19" spans="1:14" x14ac:dyDescent="0.25">
      <c r="A19" s="15" t="s">
        <v>35</v>
      </c>
      <c r="B19" s="7" t="s">
        <v>11</v>
      </c>
      <c r="C19" s="61">
        <v>2205291</v>
      </c>
      <c r="D19" s="71">
        <f t="shared" si="0"/>
        <v>13.109683311845405</v>
      </c>
      <c r="E19" s="61">
        <v>0</v>
      </c>
      <c r="F19" s="29">
        <f t="shared" si="1"/>
        <v>0</v>
      </c>
      <c r="G19" s="61">
        <f t="shared" si="2"/>
        <v>2205291</v>
      </c>
      <c r="H19" s="72">
        <f t="shared" si="3"/>
        <v>12.017706694172775</v>
      </c>
      <c r="I19" s="61">
        <v>2821216</v>
      </c>
      <c r="J19" s="71">
        <f t="shared" si="4"/>
        <v>13.960506124362901</v>
      </c>
      <c r="K19" s="61">
        <v>0</v>
      </c>
      <c r="L19" s="29">
        <f t="shared" si="5"/>
        <v>0</v>
      </c>
      <c r="M19" s="61">
        <f t="shared" si="6"/>
        <v>2821216</v>
      </c>
      <c r="N19" s="72">
        <f t="shared" si="7"/>
        <v>12.933708755344075</v>
      </c>
    </row>
    <row r="20" spans="1:14" x14ac:dyDescent="0.25">
      <c r="A20" s="15" t="s">
        <v>36</v>
      </c>
      <c r="B20" s="7" t="s">
        <v>15</v>
      </c>
      <c r="C20" s="61">
        <v>723050</v>
      </c>
      <c r="D20" s="71">
        <f t="shared" si="0"/>
        <v>4.2982792378102568</v>
      </c>
      <c r="E20" s="61">
        <v>0</v>
      </c>
      <c r="F20" s="29">
        <f t="shared" si="1"/>
        <v>0</v>
      </c>
      <c r="G20" s="61">
        <f t="shared" si="2"/>
        <v>723050</v>
      </c>
      <c r="H20" s="72">
        <f t="shared" si="3"/>
        <v>3.9402522502570521</v>
      </c>
      <c r="I20" s="61">
        <v>957301</v>
      </c>
      <c r="J20" s="71">
        <f t="shared" si="4"/>
        <v>4.7371085635976566</v>
      </c>
      <c r="K20" s="61">
        <v>0</v>
      </c>
      <c r="L20" s="29">
        <f t="shared" si="5"/>
        <v>0</v>
      </c>
      <c r="M20" s="61">
        <f t="shared" si="6"/>
        <v>957301</v>
      </c>
      <c r="N20" s="72">
        <f t="shared" si="7"/>
        <v>4.3886935013836723</v>
      </c>
    </row>
    <row r="21" spans="1:14" x14ac:dyDescent="0.25">
      <c r="A21" s="15" t="s">
        <v>37</v>
      </c>
      <c r="B21" s="7" t="s">
        <v>66</v>
      </c>
      <c r="C21" s="61">
        <v>1090152</v>
      </c>
      <c r="D21" s="71">
        <f t="shared" si="0"/>
        <v>6.4805721701920032</v>
      </c>
      <c r="E21" s="61">
        <v>0</v>
      </c>
      <c r="F21" s="29">
        <f t="shared" si="1"/>
        <v>0</v>
      </c>
      <c r="G21" s="61">
        <f t="shared" si="2"/>
        <v>1090152</v>
      </c>
      <c r="H21" s="72">
        <f t="shared" si="3"/>
        <v>5.9407701695902437</v>
      </c>
      <c r="I21" s="61">
        <v>1547668</v>
      </c>
      <c r="J21" s="71">
        <f t="shared" si="4"/>
        <v>7.6584808084458906</v>
      </c>
      <c r="K21" s="61">
        <v>0</v>
      </c>
      <c r="L21" s="29">
        <f t="shared" si="5"/>
        <v>0</v>
      </c>
      <c r="M21" s="61">
        <f t="shared" si="6"/>
        <v>1547668</v>
      </c>
      <c r="N21" s="72">
        <f t="shared" si="7"/>
        <v>7.0951983690599558</v>
      </c>
    </row>
    <row r="22" spans="1:14" x14ac:dyDescent="0.25">
      <c r="A22" s="15" t="s">
        <v>38</v>
      </c>
      <c r="B22" s="7" t="s">
        <v>22</v>
      </c>
      <c r="C22" s="61">
        <v>175022</v>
      </c>
      <c r="D22" s="71">
        <f t="shared" si="0"/>
        <v>1.0404445456884404</v>
      </c>
      <c r="E22" s="61">
        <v>0</v>
      </c>
      <c r="F22" s="29">
        <f t="shared" si="1"/>
        <v>0</v>
      </c>
      <c r="G22" s="61">
        <f t="shared" si="2"/>
        <v>175022</v>
      </c>
      <c r="H22" s="72">
        <f t="shared" si="3"/>
        <v>0.95378027708248359</v>
      </c>
      <c r="I22" s="61">
        <v>257617</v>
      </c>
      <c r="J22" s="71">
        <f t="shared" si="4"/>
        <v>1.2747920422399408</v>
      </c>
      <c r="K22" s="61">
        <v>0</v>
      </c>
      <c r="L22" s="29">
        <f t="shared" si="5"/>
        <v>0</v>
      </c>
      <c r="M22" s="61">
        <f t="shared" si="6"/>
        <v>257617</v>
      </c>
      <c r="N22" s="72">
        <f t="shared" si="7"/>
        <v>1.1810308917946992</v>
      </c>
    </row>
    <row r="23" spans="1:14" x14ac:dyDescent="0.25">
      <c r="A23" s="15" t="s">
        <v>39</v>
      </c>
      <c r="B23" s="7" t="s">
        <v>20</v>
      </c>
      <c r="C23" s="61">
        <v>1041533</v>
      </c>
      <c r="D23" s="71">
        <f t="shared" si="0"/>
        <v>6.1915492281228559</v>
      </c>
      <c r="E23" s="61">
        <v>0</v>
      </c>
      <c r="F23" s="29">
        <f t="shared" si="1"/>
        <v>0</v>
      </c>
      <c r="G23" s="61">
        <f t="shared" si="2"/>
        <v>1041533</v>
      </c>
      <c r="H23" s="72">
        <f t="shared" si="3"/>
        <v>5.6758215157554508</v>
      </c>
      <c r="I23" s="61">
        <v>1208575</v>
      </c>
      <c r="J23" s="71">
        <f t="shared" si="4"/>
        <v>5.9805129026816424</v>
      </c>
      <c r="K23" s="61">
        <v>0</v>
      </c>
      <c r="L23" s="29">
        <f t="shared" si="5"/>
        <v>0</v>
      </c>
      <c r="M23" s="61">
        <f t="shared" si="6"/>
        <v>1208575</v>
      </c>
      <c r="N23" s="72">
        <f t="shared" si="7"/>
        <v>5.5406452604089749</v>
      </c>
    </row>
    <row r="24" spans="1:14" x14ac:dyDescent="0.25">
      <c r="A24" s="15" t="s">
        <v>40</v>
      </c>
      <c r="B24" s="7" t="s">
        <v>25</v>
      </c>
      <c r="C24" s="61">
        <v>2586939</v>
      </c>
      <c r="D24" s="71">
        <f t="shared" si="0"/>
        <v>15.378447124239859</v>
      </c>
      <c r="E24" s="61">
        <v>148745</v>
      </c>
      <c r="F24" s="29">
        <f t="shared" si="1"/>
        <v>9.7314360484134781</v>
      </c>
      <c r="G24" s="61">
        <f t="shared" si="2"/>
        <v>2735684</v>
      </c>
      <c r="H24" s="72">
        <f t="shared" si="3"/>
        <v>14.908076947641538</v>
      </c>
      <c r="I24" s="61">
        <v>2560762</v>
      </c>
      <c r="J24" s="71">
        <f t="shared" si="4"/>
        <v>12.671675470448129</v>
      </c>
      <c r="K24" s="61">
        <v>148550</v>
      </c>
      <c r="L24" s="29">
        <f t="shared" si="5"/>
        <v>9.2592534878806934</v>
      </c>
      <c r="M24" s="61">
        <f t="shared" si="6"/>
        <v>2709312</v>
      </c>
      <c r="N24" s="72">
        <f t="shared" si="7"/>
        <v>12.420691054977274</v>
      </c>
    </row>
    <row r="25" spans="1:14" x14ac:dyDescent="0.25">
      <c r="A25" s="3"/>
      <c r="B25" s="4" t="s">
        <v>56</v>
      </c>
      <c r="C25" s="78">
        <f>SUM(C11:C24)</f>
        <v>16821848</v>
      </c>
      <c r="D25" s="30">
        <f t="shared" ref="D25:H25" si="8">SUM(D11:D24)</f>
        <v>100.00000000000001</v>
      </c>
      <c r="E25" s="78">
        <f t="shared" si="8"/>
        <v>1528500</v>
      </c>
      <c r="F25" s="31">
        <f t="shared" si="8"/>
        <v>100</v>
      </c>
      <c r="G25" s="78">
        <f t="shared" si="8"/>
        <v>18350348</v>
      </c>
      <c r="H25" s="31">
        <f t="shared" si="8"/>
        <v>99.999999999999972</v>
      </c>
      <c r="I25" s="78">
        <f t="shared" ref="I25:N25" si="9">SUM(I11:I24)</f>
        <v>20208551</v>
      </c>
      <c r="J25" s="30">
        <f t="shared" si="9"/>
        <v>100</v>
      </c>
      <c r="K25" s="78">
        <f t="shared" si="9"/>
        <v>1604341</v>
      </c>
      <c r="L25" s="31">
        <f t="shared" si="9"/>
        <v>100</v>
      </c>
      <c r="M25" s="78">
        <f>SUM(M11:M24)+0.6</f>
        <v>21812892.600000001</v>
      </c>
      <c r="N25" s="31">
        <f t="shared" si="9"/>
        <v>99.999997249333177</v>
      </c>
    </row>
    <row r="26" spans="1:14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D27" s="48"/>
      <c r="J27" s="48"/>
    </row>
    <row r="28" spans="1:14" x14ac:dyDescent="0.25">
      <c r="B28" s="49" t="s">
        <v>90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7"/>
      <c r="I31" s="37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osiguranja&amp;RMjesečno izvješće</oddHeader>
    <oddFooter>&amp;CU izvješće su uključeni podatci zaključno s 31.01.2024.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0" t="s">
        <v>59</v>
      </c>
      <c r="B7" s="83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6"/>
    </row>
    <row r="8" spans="1:12" ht="21" customHeight="1" x14ac:dyDescent="0.25">
      <c r="A8" s="81"/>
      <c r="B8" s="84"/>
      <c r="C8" s="88" t="s">
        <v>26</v>
      </c>
      <c r="D8" s="88"/>
      <c r="E8" s="89" t="s">
        <v>60</v>
      </c>
      <c r="F8" s="84" t="s">
        <v>57</v>
      </c>
      <c r="G8" s="84"/>
      <c r="H8" s="88" t="s">
        <v>26</v>
      </c>
      <c r="I8" s="88"/>
      <c r="J8" s="89" t="s">
        <v>61</v>
      </c>
      <c r="K8" s="84" t="s">
        <v>57</v>
      </c>
      <c r="L8" s="87"/>
    </row>
    <row r="9" spans="1:12" ht="18.75" customHeight="1" thickBot="1" x14ac:dyDescent="0.3">
      <c r="A9" s="82"/>
      <c r="B9" s="85"/>
      <c r="C9" s="50" t="s">
        <v>65</v>
      </c>
      <c r="D9" s="50" t="s">
        <v>74</v>
      </c>
      <c r="E9" s="90"/>
      <c r="F9" s="34" t="s">
        <v>67</v>
      </c>
      <c r="G9" s="34" t="s">
        <v>75</v>
      </c>
      <c r="H9" s="62" t="s">
        <v>65</v>
      </c>
      <c r="I9" s="62" t="s">
        <v>74</v>
      </c>
      <c r="J9" s="90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2024-05-23T08:10:23Z</dcterms:modified>
</cp:coreProperties>
</file>