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\Jezici\HR EVLADA 2X0524\"/>
    </mc:Choice>
  </mc:AlternateContent>
  <xr:revisionPtr revIDLastSave="0" documentId="13_ncr:1_{28EA7934-FBFC-4E10-9898-EF266E449386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5" l="1"/>
  <c r="J33" i="25"/>
  <c r="J32" i="25"/>
  <c r="J31" i="25"/>
  <c r="J30" i="25"/>
  <c r="J29" i="25"/>
  <c r="J35" i="25" s="1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H34" i="25"/>
  <c r="H33" i="25"/>
  <c r="H32" i="25"/>
  <c r="H31" i="25"/>
  <c r="H30" i="25"/>
  <c r="H29" i="25"/>
  <c r="H35" i="25" s="1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F34" i="25"/>
  <c r="F35" i="25" s="1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D34" i="25"/>
  <c r="D35" i="25" s="1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E35" i="23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E35" i="24" s="1"/>
  <c r="C34" i="24"/>
  <c r="C29" i="24"/>
  <c r="C35" i="24" s="1"/>
  <c r="I35" i="23"/>
  <c r="E34" i="23" l="1"/>
  <c r="C34" i="23"/>
  <c r="C29" i="23"/>
  <c r="E29" i="23"/>
  <c r="I34" i="24"/>
  <c r="G35" i="24"/>
  <c r="G34" i="24"/>
  <c r="G29" i="24"/>
  <c r="I29" i="24"/>
  <c r="C35" i="23" l="1"/>
  <c r="I29" i="25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H23" i="24"/>
  <c r="G35" i="25"/>
  <c r="G34" i="23"/>
  <c r="I35" i="24"/>
  <c r="J34" i="24" s="1"/>
  <c r="I34" i="23"/>
  <c r="I29" i="23"/>
  <c r="G29" i="23"/>
  <c r="H28" i="24" l="1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7" i="23"/>
  <c r="J30" i="23"/>
  <c r="J12" i="23"/>
  <c r="J26" i="23"/>
  <c r="J18" i="23"/>
  <c r="J24" i="23"/>
  <c r="J11" i="23"/>
  <c r="J14" i="23"/>
  <c r="J20" i="23"/>
  <c r="J33" i="23"/>
  <c r="J17" i="23"/>
  <c r="H35" i="23" l="1"/>
  <c r="C34" i="25" l="1"/>
  <c r="E34" i="25"/>
  <c r="E29" i="25"/>
  <c r="C29" i="25"/>
  <c r="D11" i="24"/>
  <c r="E35" i="25" l="1"/>
  <c r="C35" i="25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<sst xmlns="http://schemas.openxmlformats.org/spreadsheetml/2006/main" count="209" uniqueCount="63">
  <si>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</si>
  <si>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</si>
  <si>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</si>
  <si>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</si>
  <si>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</si>
  <si>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</si>
  <si>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</si>
  <si>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</si>
  <si>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</si>
  <si>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</si>
  <si>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</si>
  <si>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</si>
  <si>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</si>
  <si>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</si>
  <si>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</si>
  <si>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</si>
  <si>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</si>
  <si>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</si>
  <si>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</si>
  <si>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</si>
  <si>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</si>
  <si>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</si>
  <si>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</si>
  <si>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</si>
  <si>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</si>
  <si>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</si>
  <si>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</si>
  <si>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</si>
  <si>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</si>
  <si>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</si>
  <si>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</si>
  <si>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</si>
  <si>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</si>
  <si>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</si>
  <si>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</si>
  <si>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</si>
  <si>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</si>
  <si>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</si>
  <si>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</si>
  <si>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</si>
  <si>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</si>
  <si>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</si>
  <si>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</si>
  <si>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</si>
  <si>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</si>
  <si>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</si>
  <si>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</si>
  <si>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</si>
  <si>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</si>
  <si>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</si>
  <si>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</si>
  <si>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</si>
  <si>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</si>
  <si>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</si>
  <si>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</si>
  <si>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BROJ I VRIJEDNOST ISPLAĆENIH ŠTETA PO VRSTAMA OSIGURANJA U REPUBLICI SRPSKOJ*</t>
  </si>
  <si>
    <t>I-I-2023</t>
  </si>
  <si>
    <t>I-I-2024</t>
  </si>
  <si>
    <t>*Podatci su dati na osnovu nerevidiranih izvješća društava za sjedištem u Federaciji Bosne i Hercegovine.</t>
  </si>
  <si>
    <t>*Podatci su dati na osnovu nerevidiranih izvješća društava za sjedištem u Republici Srpskoj.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</si>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</sst>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53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2" ht="38.25" customHeight="1" x14ac:dyDescent="0.25">
      <c r="A9" s="1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52" t="s">
        <v>50</v>
      </c>
    </row>
    <row r="10" spans="1:12" ht="31.5" customHeight="1" thickBot="1" x14ac:dyDescent="0.3">
      <c r="A10" s="10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1287</v>
      </c>
      <c r="D11" s="49">
        <f t="shared" ref="D11:D34" si="0">C11/C$35*100</f>
        <v>10.010889856876167</v>
      </c>
      <c r="E11" s="28">
        <f>FBiH!E11+RS!E11</f>
        <v>1686362</v>
      </c>
      <c r="F11" s="46">
        <f t="shared" ref="F11:F34" si="1">E11/E$35*100</f>
        <v>6.0345031494167563</v>
      </c>
      <c r="G11" s="28">
        <f>FBiH!G11+RS!G11</f>
        <v>1545</v>
      </c>
      <c r="H11" s="49">
        <f t="shared" ref="H11:H34" si="2">G11/G$35*100</f>
        <v>10.511634235950469</v>
      </c>
      <c r="I11" s="28">
        <f>FBiH!I11+RS!I11</f>
        <v>1997435</v>
      </c>
      <c r="J11" s="46">
        <f t="shared" ref="J11:J34" si="3">I11/I$35*100</f>
        <v>6.2911943726224067</v>
      </c>
    </row>
    <row r="12" spans="1:12" x14ac:dyDescent="0.25">
      <c r="A12" s="33" t="s">
        <v>1</v>
      </c>
      <c r="B12" s="13" t="s">
        <v>28</v>
      </c>
      <c r="C12" s="28">
        <f>FBiH!C12+RS!C12</f>
        <v>2137</v>
      </c>
      <c r="D12" s="49">
        <f t="shared" si="0"/>
        <v>16.622588674548851</v>
      </c>
      <c r="E12" s="28">
        <f>FBiH!E12+RS!E12</f>
        <v>468017</v>
      </c>
      <c r="F12" s="46">
        <f t="shared" si="1"/>
        <v>1.6747590733665618</v>
      </c>
      <c r="G12" s="28">
        <f>FBiH!G12+RS!G12</f>
        <v>2693</v>
      </c>
      <c r="H12" s="49">
        <f t="shared" si="2"/>
        <v>18.322220710300723</v>
      </c>
      <c r="I12" s="28">
        <f>FBiH!I12+RS!I12</f>
        <v>674228</v>
      </c>
      <c r="J12" s="46">
        <f t="shared" si="3"/>
        <v>2.1235731823385793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2037</v>
      </c>
      <c r="D13" s="49">
        <f t="shared" si="0"/>
        <v>15.84474175482265</v>
      </c>
      <c r="E13" s="28">
        <f>FBiH!E13+RS!E13</f>
        <v>4224905</v>
      </c>
      <c r="F13" s="46">
        <f t="shared" si="1"/>
        <v>15.118463608932483</v>
      </c>
      <c r="G13" s="28">
        <f>FBiH!G13+RS!G13</f>
        <v>2281</v>
      </c>
      <c r="H13" s="49">
        <f t="shared" si="2"/>
        <v>15.519118247380595</v>
      </c>
      <c r="I13" s="28">
        <f>FBiH!I13+RS!I13</f>
        <v>5343409</v>
      </c>
      <c r="J13" s="46">
        <f t="shared" si="3"/>
        <v>16.829796529759374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49">
        <f t="shared" si="0"/>
        <v>0</v>
      </c>
      <c r="E14" s="28">
        <f>FBiH!E14+RS!E14</f>
        <v>0</v>
      </c>
      <c r="F14" s="46">
        <f t="shared" si="1"/>
        <v>0</v>
      </c>
      <c r="G14" s="28">
        <f>FBiH!G14+RS!G14</f>
        <v>0</v>
      </c>
      <c r="H14" s="49">
        <f t="shared" si="2"/>
        <v>0</v>
      </c>
      <c r="I14" s="28">
        <f>FBiH!I14+RS!I14</f>
        <v>0</v>
      </c>
      <c r="J14" s="46">
        <f t="shared" si="3"/>
        <v>0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49">
        <f t="shared" si="0"/>
        <v>0</v>
      </c>
      <c r="E15" s="28">
        <f>FBiH!E15+RS!E15</f>
        <v>0</v>
      </c>
      <c r="F15" s="46">
        <f t="shared" si="1"/>
        <v>0</v>
      </c>
      <c r="G15" s="28">
        <f>FBiH!G15+RS!G15</f>
        <v>0</v>
      </c>
      <c r="H15" s="49">
        <f t="shared" si="2"/>
        <v>0</v>
      </c>
      <c r="I15" s="28">
        <f>FBiH!I15+RS!I15</f>
        <v>0</v>
      </c>
      <c r="J15" s="46">
        <f t="shared" si="3"/>
        <v>0</v>
      </c>
    </row>
    <row r="16" spans="1:12" x14ac:dyDescent="0.25">
      <c r="A16" s="33" t="s">
        <v>5</v>
      </c>
      <c r="B16" s="13" t="s">
        <v>32</v>
      </c>
      <c r="C16" s="28">
        <f>FBiH!C16+RS!C16</f>
        <v>0</v>
      </c>
      <c r="D16" s="49">
        <f t="shared" si="0"/>
        <v>0</v>
      </c>
      <c r="E16" s="28">
        <f>FBiH!E16+RS!E16</f>
        <v>0</v>
      </c>
      <c r="F16" s="46">
        <f t="shared" si="1"/>
        <v>0</v>
      </c>
      <c r="G16" s="28">
        <f>FBiH!G16+RS!G16</f>
        <v>0</v>
      </c>
      <c r="H16" s="49">
        <f t="shared" si="2"/>
        <v>0</v>
      </c>
      <c r="I16" s="28">
        <f>FBiH!I16+RS!I16</f>
        <v>0</v>
      </c>
      <c r="J16" s="46">
        <f t="shared" si="3"/>
        <v>0</v>
      </c>
    </row>
    <row r="17" spans="1:10" x14ac:dyDescent="0.25">
      <c r="A17" s="33" t="s">
        <v>6</v>
      </c>
      <c r="B17" s="13" t="s">
        <v>60</v>
      </c>
      <c r="C17" s="28">
        <f>FBiH!C17+RS!C17</f>
        <v>11</v>
      </c>
      <c r="D17" s="49">
        <f t="shared" si="0"/>
        <v>8.5563161169881774E-2</v>
      </c>
      <c r="E17" s="28">
        <f>FBiH!E17+RS!E17</f>
        <v>109188</v>
      </c>
      <c r="F17" s="46">
        <f t="shared" si="1"/>
        <v>0.39071998175867145</v>
      </c>
      <c r="G17" s="28">
        <f>FBiH!G17+RS!G17</f>
        <v>38</v>
      </c>
      <c r="H17" s="49">
        <f t="shared" si="2"/>
        <v>0.2585385766770989</v>
      </c>
      <c r="I17" s="28">
        <f>FBiH!I17+RS!I17</f>
        <v>19542</v>
      </c>
      <c r="J17" s="46">
        <f t="shared" si="3"/>
        <v>6.155019834427005E-2</v>
      </c>
    </row>
    <row r="18" spans="1:10" x14ac:dyDescent="0.25">
      <c r="A18" s="33" t="s">
        <v>7</v>
      </c>
      <c r="B18" s="13" t="s">
        <v>33</v>
      </c>
      <c r="C18" s="28">
        <f>FBiH!C18+RS!C18</f>
        <v>139</v>
      </c>
      <c r="D18" s="49">
        <f t="shared" si="0"/>
        <v>1.081207218419415</v>
      </c>
      <c r="E18" s="28">
        <f>FBiH!E18+RS!E18</f>
        <v>484983</v>
      </c>
      <c r="F18" s="46">
        <f t="shared" si="1"/>
        <v>1.7354704629928726</v>
      </c>
      <c r="G18" s="28">
        <f>FBiH!G18+RS!G18</f>
        <v>204</v>
      </c>
      <c r="H18" s="49">
        <f t="shared" si="2"/>
        <v>1.3879439379507414</v>
      </c>
      <c r="I18" s="28">
        <f>FBiH!I18+RS!I18</f>
        <v>892795</v>
      </c>
      <c r="J18" s="46">
        <f t="shared" si="3"/>
        <v>2.8119798040514064</v>
      </c>
    </row>
    <row r="19" spans="1:10" x14ac:dyDescent="0.25">
      <c r="A19" s="33" t="s">
        <v>8</v>
      </c>
      <c r="B19" s="13" t="s">
        <v>34</v>
      </c>
      <c r="C19" s="28">
        <f>FBiH!C19+RS!C19</f>
        <v>222</v>
      </c>
      <c r="D19" s="49">
        <f t="shared" si="0"/>
        <v>1.7268201617921592</v>
      </c>
      <c r="E19" s="28">
        <f>FBiH!E19+RS!E19</f>
        <v>417065</v>
      </c>
      <c r="F19" s="46">
        <f t="shared" si="1"/>
        <v>1.4924316700752858</v>
      </c>
      <c r="G19" s="28">
        <f>FBiH!G19+RS!G19</f>
        <v>268</v>
      </c>
      <c r="H19" s="49">
        <f t="shared" si="2"/>
        <v>1.8233773302490135</v>
      </c>
      <c r="I19" s="28">
        <f>FBiH!I19+RS!I19</f>
        <v>713776</v>
      </c>
      <c r="J19" s="46">
        <f t="shared" si="3"/>
        <v>2.2481350104073128</v>
      </c>
    </row>
    <row r="20" spans="1:10" s="19" customFormat="1" x14ac:dyDescent="0.25">
      <c r="A20" s="33" t="s">
        <v>9</v>
      </c>
      <c r="B20" s="13" t="s">
        <v>35</v>
      </c>
      <c r="C20" s="28">
        <f>FBiH!C20+RS!C20</f>
        <v>4443</v>
      </c>
      <c r="D20" s="49">
        <f t="shared" si="0"/>
        <v>34.559738643434976</v>
      </c>
      <c r="E20" s="28">
        <f>FBiH!E20+RS!E20</f>
        <v>12005078</v>
      </c>
      <c r="F20" s="46">
        <f t="shared" si="1"/>
        <v>42.959151712380738</v>
      </c>
      <c r="G20" s="28">
        <f>FBiH!G20+RS!G20</f>
        <v>5594</v>
      </c>
      <c r="H20" s="49">
        <f t="shared" si="2"/>
        <v>38.059599945570824</v>
      </c>
      <c r="I20" s="28">
        <f>FBiH!I20+RS!I20</f>
        <v>13950020</v>
      </c>
      <c r="J20" s="46">
        <f t="shared" si="3"/>
        <v>43.937493496394133</v>
      </c>
    </row>
    <row r="21" spans="1:10" s="19" customFormat="1" x14ac:dyDescent="0.25">
      <c r="A21" s="33" t="s">
        <v>10</v>
      </c>
      <c r="B21" s="13" t="s">
        <v>36</v>
      </c>
      <c r="C21" s="28">
        <f>FBiH!C21+RS!C21</f>
        <v>0</v>
      </c>
      <c r="D21" s="49">
        <f t="shared" si="0"/>
        <v>0</v>
      </c>
      <c r="E21" s="28">
        <f>FBiH!E21+RS!E21</f>
        <v>0</v>
      </c>
      <c r="F21" s="46">
        <f t="shared" si="1"/>
        <v>0</v>
      </c>
      <c r="G21" s="28">
        <f>FBiH!G21+RS!G21</f>
        <v>0</v>
      </c>
      <c r="H21" s="49">
        <f t="shared" si="2"/>
        <v>0</v>
      </c>
      <c r="I21" s="28">
        <f>FBiH!I21+RS!I21</f>
        <v>0</v>
      </c>
      <c r="J21" s="46">
        <f t="shared" si="3"/>
        <v>0</v>
      </c>
    </row>
    <row r="22" spans="1:10" x14ac:dyDescent="0.25">
      <c r="A22" s="33" t="s">
        <v>11</v>
      </c>
      <c r="B22" s="13" t="s">
        <v>37</v>
      </c>
      <c r="C22" s="28">
        <f>FBiH!C22+RS!C22</f>
        <v>0</v>
      </c>
      <c r="D22" s="49">
        <f t="shared" si="0"/>
        <v>0</v>
      </c>
      <c r="E22" s="28">
        <f>FBiH!E22+RS!E22</f>
        <v>0</v>
      </c>
      <c r="F22" s="46">
        <f t="shared" si="1"/>
        <v>0</v>
      </c>
      <c r="G22" s="28">
        <f>FBiH!G22+RS!G22</f>
        <v>0</v>
      </c>
      <c r="H22" s="49">
        <f t="shared" si="2"/>
        <v>0</v>
      </c>
      <c r="I22" s="28">
        <f>FBiH!I22+RS!I22</f>
        <v>0</v>
      </c>
      <c r="J22" s="46">
        <f t="shared" si="3"/>
        <v>0</v>
      </c>
    </row>
    <row r="23" spans="1:10" x14ac:dyDescent="0.25">
      <c r="A23" s="33" t="s">
        <v>12</v>
      </c>
      <c r="B23" s="13" t="s">
        <v>38</v>
      </c>
      <c r="C23" s="28">
        <f>FBiH!C23+RS!C23</f>
        <v>126</v>
      </c>
      <c r="D23" s="49">
        <f t="shared" si="0"/>
        <v>0.98008711885500932</v>
      </c>
      <c r="E23" s="28">
        <f>FBiH!E23+RS!E23</f>
        <v>134578</v>
      </c>
      <c r="F23" s="46">
        <f t="shared" si="1"/>
        <v>0.48157593971057705</v>
      </c>
      <c r="G23" s="28">
        <f>FBiH!G23+RS!G23</f>
        <v>117</v>
      </c>
      <c r="H23" s="49">
        <f t="shared" si="2"/>
        <v>0.79602667029527829</v>
      </c>
      <c r="I23" s="28">
        <f>FBiH!I23+RS!I23</f>
        <v>393897</v>
      </c>
      <c r="J23" s="46">
        <f t="shared" si="3"/>
        <v>1.2406324059570639</v>
      </c>
    </row>
    <row r="24" spans="1:10" x14ac:dyDescent="0.25">
      <c r="A24" s="33" t="s">
        <v>13</v>
      </c>
      <c r="B24" s="13" t="s">
        <v>39</v>
      </c>
      <c r="C24" s="28">
        <f>FBiH!C24+RS!C24</f>
        <v>56</v>
      </c>
      <c r="D24" s="49">
        <f t="shared" si="0"/>
        <v>0.43559427504667086</v>
      </c>
      <c r="E24" s="28">
        <f>FBiH!E24+RS!E24</f>
        <v>150808</v>
      </c>
      <c r="F24" s="46">
        <f t="shared" si="1"/>
        <v>0.53965361586494598</v>
      </c>
      <c r="G24" s="28">
        <f>FBiH!G24+RS!G24</f>
        <v>57</v>
      </c>
      <c r="H24" s="49">
        <f t="shared" si="2"/>
        <v>0.3878078650156484</v>
      </c>
      <c r="I24" s="28">
        <f>FBiH!I24+RS!I24</f>
        <v>352379</v>
      </c>
      <c r="J24" s="46">
        <f t="shared" si="3"/>
        <v>1.1098657937956984</v>
      </c>
    </row>
    <row r="25" spans="1:10" x14ac:dyDescent="0.25">
      <c r="A25" s="33" t="s">
        <v>14</v>
      </c>
      <c r="B25" s="13" t="s">
        <v>61</v>
      </c>
      <c r="C25" s="28">
        <f>FBiH!C25+RS!C25</f>
        <v>10</v>
      </c>
      <c r="D25" s="49">
        <f t="shared" si="0"/>
        <v>7.7784691972619793E-2</v>
      </c>
      <c r="E25" s="28">
        <f>FBiH!E25+RS!E25</f>
        <v>13732</v>
      </c>
      <c r="F25" s="46">
        <f t="shared" si="1"/>
        <v>4.9138795375957764E-2</v>
      </c>
      <c r="G25" s="28">
        <f>FBiH!G25+RS!G25</f>
        <v>7</v>
      </c>
      <c r="H25" s="49">
        <f t="shared" si="2"/>
        <v>4.7625527282623488E-2</v>
      </c>
      <c r="I25" s="28">
        <f>FBiH!I25+RS!I25</f>
        <v>6023</v>
      </c>
      <c r="J25" s="46">
        <f t="shared" si="3"/>
        <v>1.897026121315825E-2</v>
      </c>
    </row>
    <row r="26" spans="1:10" x14ac:dyDescent="0.25">
      <c r="A26" s="33" t="s">
        <v>15</v>
      </c>
      <c r="B26" s="13" t="s">
        <v>62</v>
      </c>
      <c r="C26" s="28">
        <f>FBiH!C26+RS!C26</f>
        <v>178</v>
      </c>
      <c r="D26" s="49">
        <f t="shared" si="0"/>
        <v>1.3845675171126324</v>
      </c>
      <c r="E26" s="28">
        <f>FBiH!E26+RS!E26</f>
        <v>49482</v>
      </c>
      <c r="F26" s="46">
        <f t="shared" si="1"/>
        <v>0.17706713317747905</v>
      </c>
      <c r="G26" s="28">
        <f>FBiH!G26+RS!G26</f>
        <v>295</v>
      </c>
      <c r="H26" s="49">
        <f t="shared" si="2"/>
        <v>2.007075792624847</v>
      </c>
      <c r="I26" s="28">
        <f>FBiH!I26+RS!I26</f>
        <v>72953</v>
      </c>
      <c r="J26" s="46">
        <f t="shared" si="3"/>
        <v>0.22977543853287963</v>
      </c>
    </row>
    <row r="27" spans="1:10" x14ac:dyDescent="0.25">
      <c r="A27" s="33" t="s">
        <v>16</v>
      </c>
      <c r="B27" s="13" t="s">
        <v>40</v>
      </c>
      <c r="C27" s="28">
        <f>FBiH!C27+RS!C27</f>
        <v>0</v>
      </c>
      <c r="D27" s="49">
        <f t="shared" si="0"/>
        <v>0</v>
      </c>
      <c r="E27" s="28">
        <f>FBiH!E27+RS!E27</f>
        <v>0</v>
      </c>
      <c r="F27" s="46">
        <f t="shared" si="1"/>
        <v>0</v>
      </c>
      <c r="G27" s="28">
        <f>FBiH!G27+RS!G27</f>
        <v>0</v>
      </c>
      <c r="H27" s="49">
        <f t="shared" si="2"/>
        <v>0</v>
      </c>
      <c r="I27" s="28">
        <f>FBiH!I27+RS!I27</f>
        <v>0</v>
      </c>
      <c r="J27" s="46">
        <f t="shared" si="3"/>
        <v>0</v>
      </c>
    </row>
    <row r="28" spans="1:10" x14ac:dyDescent="0.25">
      <c r="A28" s="33" t="s">
        <v>17</v>
      </c>
      <c r="B28" s="13" t="s">
        <v>41</v>
      </c>
      <c r="C28" s="28">
        <f>FBiH!C28+RS!C28</f>
        <v>91</v>
      </c>
      <c r="D28" s="49">
        <f t="shared" si="0"/>
        <v>0.70784069695084006</v>
      </c>
      <c r="E28" s="28">
        <f>FBiH!E28+RS!E28</f>
        <v>31636</v>
      </c>
      <c r="F28" s="46">
        <f t="shared" si="1"/>
        <v>0.11320673831297698</v>
      </c>
      <c r="G28" s="28">
        <f>FBiH!G28+RS!G28</f>
        <v>51</v>
      </c>
      <c r="H28" s="49">
        <f t="shared" si="2"/>
        <v>0.34698598448768536</v>
      </c>
      <c r="I28" s="28">
        <f>FBiH!I28+RS!I28</f>
        <v>39689</v>
      </c>
      <c r="J28" s="46">
        <f t="shared" si="3"/>
        <v>0.1250059268286631</v>
      </c>
    </row>
    <row r="29" spans="1:10" x14ac:dyDescent="0.25">
      <c r="A29" s="34" t="s">
        <v>23</v>
      </c>
      <c r="B29" s="7" t="s">
        <v>42</v>
      </c>
      <c r="C29" s="29">
        <f>SUM(C11:C28)</f>
        <v>10737</v>
      </c>
      <c r="D29" s="50">
        <f t="shared" si="0"/>
        <v>83.517423771001859</v>
      </c>
      <c r="E29" s="29">
        <f>SUM(E11:E28)</f>
        <v>19775834</v>
      </c>
      <c r="F29" s="47">
        <f t="shared" si="1"/>
        <v>70.766141881365314</v>
      </c>
      <c r="G29" s="29">
        <f>SUM(G11:G28)</f>
        <v>13150</v>
      </c>
      <c r="H29" s="50">
        <f t="shared" si="2"/>
        <v>89.467954823785547</v>
      </c>
      <c r="I29" s="29">
        <f>SUM(I11:I28)</f>
        <v>24456146</v>
      </c>
      <c r="J29" s="47">
        <f t="shared" si="3"/>
        <v>77.02797242024495</v>
      </c>
    </row>
    <row r="30" spans="1:10" x14ac:dyDescent="0.25">
      <c r="A30" s="35" t="s">
        <v>22</v>
      </c>
      <c r="B30" s="5" t="s">
        <v>43</v>
      </c>
      <c r="C30" s="28">
        <f>FBiH!C30+RS!C30</f>
        <v>1781</v>
      </c>
      <c r="D30" s="49">
        <f t="shared" si="0"/>
        <v>13.853453640323584</v>
      </c>
      <c r="E30" s="28">
        <f>FBiH!E30+RS!E30</f>
        <v>7814380</v>
      </c>
      <c r="F30" s="46">
        <f t="shared" si="1"/>
        <v>27.963094946837813</v>
      </c>
      <c r="G30" s="28">
        <f>FBiH!G30+RS!G30</f>
        <v>1300</v>
      </c>
      <c r="H30" s="49">
        <f t="shared" si="2"/>
        <v>8.8447407810586487</v>
      </c>
      <c r="I30" s="28">
        <f>FBiH!I30+RS!I30</f>
        <v>6995218</v>
      </c>
      <c r="J30" s="46">
        <f t="shared" si="3"/>
        <v>22.032394604513769</v>
      </c>
    </row>
    <row r="31" spans="1:10" x14ac:dyDescent="0.25">
      <c r="A31" s="35" t="s">
        <v>20</v>
      </c>
      <c r="B31" s="6" t="s">
        <v>44</v>
      </c>
      <c r="C31" s="28">
        <f>FBiH!C31+RS!C31</f>
        <v>16</v>
      </c>
      <c r="D31" s="49">
        <f t="shared" si="0"/>
        <v>0.12445550715619166</v>
      </c>
      <c r="E31" s="28">
        <f>FBiH!E31+RS!E31</f>
        <v>20498</v>
      </c>
      <c r="F31" s="46">
        <f t="shared" si="1"/>
        <v>7.3350351559596738E-2</v>
      </c>
      <c r="G31" s="28">
        <f>FBiH!G31+RS!G31</f>
        <v>19</v>
      </c>
      <c r="H31" s="49">
        <f t="shared" si="2"/>
        <v>0.12926928833854945</v>
      </c>
      <c r="I31" s="28">
        <f>FBiH!I31+RS!I31</f>
        <v>26215</v>
      </c>
      <c r="J31" s="46">
        <f t="shared" si="3"/>
        <v>8.256772334433729E-2</v>
      </c>
    </row>
    <row r="32" spans="1:10" x14ac:dyDescent="0.25">
      <c r="A32" s="35" t="s">
        <v>21</v>
      </c>
      <c r="B32" s="16" t="s">
        <v>45</v>
      </c>
      <c r="C32" s="28">
        <f>FBiH!C32+RS!C32</f>
        <v>322</v>
      </c>
      <c r="D32" s="49">
        <f t="shared" si="0"/>
        <v>2.5046670815183574</v>
      </c>
      <c r="E32" s="28">
        <f>FBiH!E32+RS!E32</f>
        <v>334621</v>
      </c>
      <c r="F32" s="46">
        <f t="shared" si="1"/>
        <v>1.1974128202372825</v>
      </c>
      <c r="G32" s="28">
        <f>FBiH!G32+RS!G32</f>
        <v>229</v>
      </c>
      <c r="H32" s="49">
        <f t="shared" si="2"/>
        <v>1.558035106817254</v>
      </c>
      <c r="I32" s="28">
        <f>FBiH!I32+RS!I32</f>
        <v>272115</v>
      </c>
      <c r="J32" s="46">
        <f t="shared" si="3"/>
        <v>0.85706336211498546</v>
      </c>
    </row>
    <row r="33" spans="1:10" ht="15.75" customHeight="1" x14ac:dyDescent="0.25">
      <c r="A33" s="36" t="s">
        <v>19</v>
      </c>
      <c r="B33" s="16" t="s">
        <v>46</v>
      </c>
      <c r="C33" s="28">
        <f>FBiH!C33+RS!C33</f>
        <v>0</v>
      </c>
      <c r="D33" s="49">
        <f t="shared" si="0"/>
        <v>0</v>
      </c>
      <c r="E33" s="28">
        <f>FBiH!E33+RS!E33</f>
        <v>0</v>
      </c>
      <c r="F33" s="46">
        <f t="shared" si="1"/>
        <v>0</v>
      </c>
      <c r="G33" s="28">
        <f>FBiH!G33+RS!G33</f>
        <v>0</v>
      </c>
      <c r="H33" s="49">
        <f t="shared" si="2"/>
        <v>0</v>
      </c>
      <c r="I33" s="28">
        <f>FBiH!I33+RS!I33</f>
        <v>0</v>
      </c>
      <c r="J33" s="46">
        <f t="shared" si="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2119</v>
      </c>
      <c r="D34" s="2">
        <f t="shared" si="0"/>
        <v>16.482576228998134</v>
      </c>
      <c r="E34" s="31">
        <f>SUM(E30:E33)</f>
        <v>8169499</v>
      </c>
      <c r="F34" s="45">
        <f t="shared" si="1"/>
        <v>29.233858118634693</v>
      </c>
      <c r="G34" s="30">
        <f>SUM(G30:G33)</f>
        <v>1548</v>
      </c>
      <c r="H34" s="2">
        <f t="shared" si="2"/>
        <v>10.532045176214451</v>
      </c>
      <c r="I34" s="31">
        <f>SUM(I30:I33)</f>
        <v>7293548</v>
      </c>
      <c r="J34" s="45">
        <f t="shared" si="3"/>
        <v>22.972025689973091</v>
      </c>
    </row>
    <row r="35" spans="1:10" x14ac:dyDescent="0.25">
      <c r="A35" s="17" t="s">
        <v>24</v>
      </c>
      <c r="B35" s="18" t="s">
        <v>48</v>
      </c>
      <c r="C35" s="54">
        <f>C29+C34</f>
        <v>12856</v>
      </c>
      <c r="D35" s="55">
        <f>D29+D34</f>
        <v>100</v>
      </c>
      <c r="E35" s="54">
        <f>E29+E34</f>
        <v>27945333</v>
      </c>
      <c r="F35" s="44">
        <f>(F29+F34)</f>
        <v>100</v>
      </c>
      <c r="G35" s="54">
        <f>G29+G34</f>
        <v>14698</v>
      </c>
      <c r="H35" s="55">
        <f>H29+H34</f>
        <v>100</v>
      </c>
      <c r="I35" s="54">
        <f>I29+I34+0.6</f>
        <v>31749694.600000001</v>
      </c>
      <c r="J35" s="44">
        <f>(J29+J34)</f>
        <v>99.999998110218044</v>
      </c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1:J35 H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54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881</v>
      </c>
      <c r="D11" s="49">
        <f t="shared" ref="D11:D34" si="0">C11/C$35*100</f>
        <v>8.6186656231657199</v>
      </c>
      <c r="E11" s="28">
        <v>1171781</v>
      </c>
      <c r="F11" s="48">
        <f>E11/E$35*100</f>
        <v>5.6081674773945505</v>
      </c>
      <c r="G11" s="28">
        <v>982</v>
      </c>
      <c r="H11" s="49">
        <f t="shared" ref="H11:H34" si="1">G11/G$35*100</f>
        <v>8.4444062258147738</v>
      </c>
      <c r="I11" s="28">
        <v>1229837</v>
      </c>
      <c r="J11" s="48">
        <f>I11/I$35*100</f>
        <v>5.3140664395603183</v>
      </c>
    </row>
    <row r="12" spans="1:12" x14ac:dyDescent="0.25">
      <c r="A12" s="33" t="s">
        <v>1</v>
      </c>
      <c r="B12" s="13" t="s">
        <v>28</v>
      </c>
      <c r="C12" s="28">
        <v>2064</v>
      </c>
      <c r="D12" s="49">
        <f t="shared" si="0"/>
        <v>20.191743298767364</v>
      </c>
      <c r="E12" s="28">
        <v>445358</v>
      </c>
      <c r="F12" s="46">
        <f t="shared" ref="F12" si="2">E12/E$35*100</f>
        <v>2.1314923619665125</v>
      </c>
      <c r="G12" s="28">
        <v>2625</v>
      </c>
      <c r="H12" s="49">
        <f t="shared" si="1"/>
        <v>22.572878149453953</v>
      </c>
      <c r="I12" s="28">
        <v>575833</v>
      </c>
      <c r="J12" s="46">
        <f t="shared" ref="J12:J13" si="3">I12/I$35*100</f>
        <v>2.4881466569076531</v>
      </c>
      <c r="L12" s="1"/>
    </row>
    <row r="13" spans="1:12" x14ac:dyDescent="0.25">
      <c r="A13" s="33" t="s">
        <v>2</v>
      </c>
      <c r="B13" s="13" t="s">
        <v>29</v>
      </c>
      <c r="C13" s="28">
        <v>1554</v>
      </c>
      <c r="D13" s="49">
        <f t="shared" si="0"/>
        <v>15.202504402269614</v>
      </c>
      <c r="E13" s="28">
        <v>3200076</v>
      </c>
      <c r="F13" s="46">
        <f t="shared" ref="F13" si="4">E13/E$35*100</f>
        <v>15.315628217551607</v>
      </c>
      <c r="G13" s="28">
        <v>1849</v>
      </c>
      <c r="H13" s="49">
        <f t="shared" si="1"/>
        <v>15.899905408891565</v>
      </c>
      <c r="I13" s="28">
        <v>4339960</v>
      </c>
      <c r="J13" s="46">
        <f t="shared" si="3"/>
        <v>18.752758117566966</v>
      </c>
    </row>
    <row r="14" spans="1:12" x14ac:dyDescent="0.25">
      <c r="A14" s="33" t="s">
        <v>3</v>
      </c>
      <c r="B14" s="13" t="s">
        <v>30</v>
      </c>
      <c r="C14" s="28">
        <v>0</v>
      </c>
      <c r="D14" s="49">
        <f t="shared" si="0"/>
        <v>0</v>
      </c>
      <c r="E14" s="28">
        <v>0</v>
      </c>
      <c r="F14" s="46">
        <f>E14/E$35*100</f>
        <v>0</v>
      </c>
      <c r="G14" s="28">
        <v>0</v>
      </c>
      <c r="H14" s="49">
        <f t="shared" si="1"/>
        <v>0</v>
      </c>
      <c r="I14" s="28">
        <v>0</v>
      </c>
      <c r="J14" s="46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49">
        <f t="shared" si="0"/>
        <v>0</v>
      </c>
      <c r="E15" s="28">
        <v>0</v>
      </c>
      <c r="F15" s="46">
        <f t="shared" ref="F15" si="5">E15/E$35*100</f>
        <v>0</v>
      </c>
      <c r="G15" s="28">
        <v>0</v>
      </c>
      <c r="H15" s="49">
        <f t="shared" si="1"/>
        <v>0</v>
      </c>
      <c r="I15" s="28">
        <v>0</v>
      </c>
      <c r="J15" s="46">
        <f t="shared" ref="J15:J17" si="6">I15/I$35*100</f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49">
        <f t="shared" si="0"/>
        <v>0</v>
      </c>
      <c r="E16" s="28">
        <v>0</v>
      </c>
      <c r="F16" s="46">
        <f t="shared" ref="F16" si="7">E16/E$35*100</f>
        <v>0</v>
      </c>
      <c r="G16" s="28">
        <v>0</v>
      </c>
      <c r="H16" s="49">
        <f t="shared" si="1"/>
        <v>0</v>
      </c>
      <c r="I16" s="28">
        <v>0</v>
      </c>
      <c r="J16" s="46">
        <f t="shared" si="6"/>
        <v>0</v>
      </c>
    </row>
    <row r="17" spans="1:10" x14ac:dyDescent="0.25">
      <c r="A17" s="33" t="s">
        <v>6</v>
      </c>
      <c r="B17" s="13" t="s">
        <v>60</v>
      </c>
      <c r="C17" s="28">
        <v>5</v>
      </c>
      <c r="D17" s="49">
        <f t="shared" si="0"/>
        <v>4.8914106828409312E-2</v>
      </c>
      <c r="E17" s="28">
        <v>7820</v>
      </c>
      <c r="F17" s="46">
        <f t="shared" ref="F17" si="8">E17/E$35*100</f>
        <v>3.7426677573049384E-2</v>
      </c>
      <c r="G17" s="28">
        <v>37</v>
      </c>
      <c r="H17" s="49">
        <f t="shared" si="1"/>
        <v>0.31817009201135094</v>
      </c>
      <c r="I17" s="28">
        <v>18962</v>
      </c>
      <c r="J17" s="46">
        <f t="shared" si="6"/>
        <v>8.1933888659182288E-2</v>
      </c>
    </row>
    <row r="18" spans="1:10" x14ac:dyDescent="0.25">
      <c r="A18" s="33" t="s">
        <v>7</v>
      </c>
      <c r="B18" s="13" t="s">
        <v>33</v>
      </c>
      <c r="C18" s="28">
        <v>123</v>
      </c>
      <c r="D18" s="49">
        <f t="shared" si="0"/>
        <v>1.2032870279788692</v>
      </c>
      <c r="E18" s="28">
        <v>469129</v>
      </c>
      <c r="F18" s="46">
        <f>E18/E$35*100</f>
        <v>2.2452608469523128</v>
      </c>
      <c r="G18" s="28">
        <v>155</v>
      </c>
      <c r="H18" s="49">
        <f t="shared" si="1"/>
        <v>1.3328747097772808</v>
      </c>
      <c r="I18" s="28">
        <v>385971</v>
      </c>
      <c r="J18" s="46">
        <f>I18/I$35*100</f>
        <v>1.6677620999722205</v>
      </c>
    </row>
    <row r="19" spans="1:10" x14ac:dyDescent="0.25">
      <c r="A19" s="33" t="s">
        <v>8</v>
      </c>
      <c r="B19" s="13" t="s">
        <v>34</v>
      </c>
      <c r="C19" s="28">
        <v>163</v>
      </c>
      <c r="D19" s="49">
        <f t="shared" si="0"/>
        <v>1.5945998826061438</v>
      </c>
      <c r="E19" s="28">
        <v>297943</v>
      </c>
      <c r="F19" s="46">
        <f t="shared" ref="F19" si="9">E19/E$35*100</f>
        <v>1.4259612015533316</v>
      </c>
      <c r="G19" s="28">
        <v>181</v>
      </c>
      <c r="H19" s="49">
        <f t="shared" si="1"/>
        <v>1.5564536933528248</v>
      </c>
      <c r="I19" s="28">
        <v>451769</v>
      </c>
      <c r="J19" s="46">
        <f t="shared" ref="J19:J22" si="10">I19/I$35*100</f>
        <v>1.9520720886863265</v>
      </c>
    </row>
    <row r="20" spans="1:10" s="19" customFormat="1" x14ac:dyDescent="0.25">
      <c r="A20" s="33" t="s">
        <v>9</v>
      </c>
      <c r="B20" s="13" t="s">
        <v>35</v>
      </c>
      <c r="C20" s="28">
        <v>3068</v>
      </c>
      <c r="D20" s="49">
        <f t="shared" si="0"/>
        <v>30.013695949911956</v>
      </c>
      <c r="E20" s="28">
        <v>7690481</v>
      </c>
      <c r="F20" s="46">
        <f t="shared" ref="F20" si="11">E20/E$35*100</f>
        <v>36.80679702924072</v>
      </c>
      <c r="G20" s="28">
        <v>3959</v>
      </c>
      <c r="H20" s="49">
        <f t="shared" si="1"/>
        <v>34.04419984521455</v>
      </c>
      <c r="I20" s="28">
        <v>8941657</v>
      </c>
      <c r="J20" s="46">
        <f t="shared" si="10"/>
        <v>38.63646920507319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49">
        <f t="shared" si="0"/>
        <v>0</v>
      </c>
      <c r="E21" s="28">
        <v>0</v>
      </c>
      <c r="F21" s="46">
        <f t="shared" ref="F21" si="12">E21/E$35*100</f>
        <v>0</v>
      </c>
      <c r="G21" s="28">
        <v>0</v>
      </c>
      <c r="H21" s="49">
        <f t="shared" si="1"/>
        <v>0</v>
      </c>
      <c r="I21" s="28">
        <v>0</v>
      </c>
      <c r="J21" s="46">
        <f t="shared" si="10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49">
        <f t="shared" si="0"/>
        <v>0</v>
      </c>
      <c r="E22" s="28">
        <v>0</v>
      </c>
      <c r="F22" s="46">
        <f t="shared" ref="F22" si="13">E22/E$35*100</f>
        <v>0</v>
      </c>
      <c r="G22" s="28">
        <v>0</v>
      </c>
      <c r="H22" s="49">
        <f t="shared" si="1"/>
        <v>0</v>
      </c>
      <c r="I22" s="28">
        <v>0</v>
      </c>
      <c r="J22" s="46">
        <f t="shared" si="10"/>
        <v>0</v>
      </c>
    </row>
    <row r="23" spans="1:10" x14ac:dyDescent="0.25">
      <c r="A23" s="33" t="s">
        <v>12</v>
      </c>
      <c r="B23" s="13" t="s">
        <v>38</v>
      </c>
      <c r="C23" s="28">
        <v>105</v>
      </c>
      <c r="D23" s="49">
        <f t="shared" si="0"/>
        <v>1.0271962433965955</v>
      </c>
      <c r="E23" s="28">
        <v>92081</v>
      </c>
      <c r="F23" s="46">
        <f>E23/E$35*100</f>
        <v>0.4407015214327315</v>
      </c>
      <c r="G23" s="28">
        <v>105</v>
      </c>
      <c r="H23" s="49">
        <f t="shared" si="1"/>
        <v>0.90291512597815804</v>
      </c>
      <c r="I23" s="28">
        <v>390959</v>
      </c>
      <c r="J23" s="46">
        <f>I23/I$35*100</f>
        <v>1.6893150077157075</v>
      </c>
    </row>
    <row r="24" spans="1:10" x14ac:dyDescent="0.25">
      <c r="A24" s="33" t="s">
        <v>13</v>
      </c>
      <c r="B24" s="13" t="s">
        <v>39</v>
      </c>
      <c r="C24" s="28">
        <v>40</v>
      </c>
      <c r="D24" s="49">
        <f t="shared" si="0"/>
        <v>0.3913128546272745</v>
      </c>
      <c r="E24" s="28">
        <v>106544</v>
      </c>
      <c r="F24" s="46">
        <f t="shared" ref="F24" si="14">E24/E$35*100</f>
        <v>0.50992173086227288</v>
      </c>
      <c r="G24" s="28">
        <v>40</v>
      </c>
      <c r="H24" s="49">
        <f t="shared" si="1"/>
        <v>0.34396766703929826</v>
      </c>
      <c r="I24" s="28">
        <v>213823</v>
      </c>
      <c r="J24" s="46">
        <f t="shared" ref="J24:J25" si="15">I24/I$35*100</f>
        <v>0.92391888380826581</v>
      </c>
    </row>
    <row r="25" spans="1:10" x14ac:dyDescent="0.25">
      <c r="A25" s="33" t="s">
        <v>14</v>
      </c>
      <c r="B25" s="13" t="s">
        <v>61</v>
      </c>
      <c r="C25" s="28">
        <v>10</v>
      </c>
      <c r="D25" s="49">
        <f t="shared" si="0"/>
        <v>9.7828213656818624E-2</v>
      </c>
      <c r="E25" s="28">
        <v>13732</v>
      </c>
      <c r="F25" s="46">
        <f t="shared" ref="F25" si="16">E25/E$35*100</f>
        <v>6.5721628699886722E-2</v>
      </c>
      <c r="G25" s="28">
        <v>7</v>
      </c>
      <c r="H25" s="49">
        <f t="shared" si="1"/>
        <v>6.0194341731877203E-2</v>
      </c>
      <c r="I25" s="28">
        <v>6023</v>
      </c>
      <c r="J25" s="46">
        <f t="shared" si="15"/>
        <v>2.6025092890742271E-2</v>
      </c>
    </row>
    <row r="26" spans="1:10" x14ac:dyDescent="0.25">
      <c r="A26" s="33" t="s">
        <v>15</v>
      </c>
      <c r="B26" s="13" t="s">
        <v>62</v>
      </c>
      <c r="C26" s="28">
        <v>172</v>
      </c>
      <c r="D26" s="49">
        <f t="shared" si="0"/>
        <v>1.6826452748972802</v>
      </c>
      <c r="E26" s="28">
        <v>43865</v>
      </c>
      <c r="F26" s="46">
        <f>E26/E$35*100</f>
        <v>0.20993877388002699</v>
      </c>
      <c r="G26" s="28">
        <v>291</v>
      </c>
      <c r="H26" s="49">
        <f t="shared" si="1"/>
        <v>2.5023647777108953</v>
      </c>
      <c r="I26" s="28">
        <v>70025</v>
      </c>
      <c r="J26" s="46">
        <f>I26/I$35*100</f>
        <v>0.30257465211260626</v>
      </c>
    </row>
    <row r="27" spans="1:10" x14ac:dyDescent="0.25">
      <c r="A27" s="33" t="s">
        <v>16</v>
      </c>
      <c r="B27" s="13" t="s">
        <v>40</v>
      </c>
      <c r="C27" s="28">
        <v>0</v>
      </c>
      <c r="D27" s="49">
        <f t="shared" si="0"/>
        <v>0</v>
      </c>
      <c r="E27" s="28">
        <v>0</v>
      </c>
      <c r="F27" s="46">
        <f t="shared" ref="F27" si="17">E27/E$35*100</f>
        <v>0</v>
      </c>
      <c r="G27" s="28">
        <v>0</v>
      </c>
      <c r="H27" s="49">
        <f t="shared" si="1"/>
        <v>0</v>
      </c>
      <c r="I27" s="28">
        <v>0</v>
      </c>
      <c r="J27" s="46">
        <f t="shared" ref="J27:J28" si="18">I27/I$35*100</f>
        <v>0</v>
      </c>
    </row>
    <row r="28" spans="1:10" x14ac:dyDescent="0.25">
      <c r="A28" s="33" t="s">
        <v>17</v>
      </c>
      <c r="B28" s="13" t="s">
        <v>41</v>
      </c>
      <c r="C28" s="28">
        <v>91</v>
      </c>
      <c r="D28" s="49">
        <f t="shared" si="0"/>
        <v>0.89023674427704957</v>
      </c>
      <c r="E28" s="28">
        <v>31636</v>
      </c>
      <c r="F28" s="46">
        <f t="shared" ref="F28" si="19">E28/E$35*100</f>
        <v>0.15141053346559977</v>
      </c>
      <c r="G28" s="28">
        <v>49</v>
      </c>
      <c r="H28" s="49">
        <f t="shared" si="1"/>
        <v>0.42136039212314041</v>
      </c>
      <c r="I28" s="28">
        <v>36689</v>
      </c>
      <c r="J28" s="46">
        <f t="shared" si="18"/>
        <v>0.15853140180448999</v>
      </c>
    </row>
    <row r="29" spans="1:10" x14ac:dyDescent="0.25">
      <c r="A29" s="34" t="s">
        <v>23</v>
      </c>
      <c r="B29" s="7" t="s">
        <v>42</v>
      </c>
      <c r="C29" s="29">
        <f>SUM(C11:C28)</f>
        <v>8276</v>
      </c>
      <c r="D29" s="50">
        <f t="shared" si="0"/>
        <v>80.962629622383105</v>
      </c>
      <c r="E29" s="29">
        <f>SUM(E11:E28)</f>
        <v>13570446</v>
      </c>
      <c r="F29" s="47">
        <f>E29/E$35*100</f>
        <v>64.948428000572605</v>
      </c>
      <c r="G29" s="29">
        <f>SUM(G11:G28)</f>
        <v>10280</v>
      </c>
      <c r="H29" s="50">
        <f t="shared" si="1"/>
        <v>88.399690429099664</v>
      </c>
      <c r="I29" s="29">
        <f>SUM(I11:I28)</f>
        <v>16661508</v>
      </c>
      <c r="J29" s="47">
        <f>I29/I$35*100</f>
        <v>71.993573534757672</v>
      </c>
    </row>
    <row r="30" spans="1:10" x14ac:dyDescent="0.25">
      <c r="A30" s="35" t="s">
        <v>22</v>
      </c>
      <c r="B30" s="5" t="s">
        <v>43</v>
      </c>
      <c r="C30" s="28">
        <v>1668</v>
      </c>
      <c r="D30" s="49">
        <f t="shared" si="0"/>
        <v>16.317746037957349</v>
      </c>
      <c r="E30" s="28">
        <v>7094268</v>
      </c>
      <c r="F30" s="46">
        <f>E30/E$35*100</f>
        <v>33.953309597545001</v>
      </c>
      <c r="G30" s="28">
        <v>1175</v>
      </c>
      <c r="H30" s="49">
        <f t="shared" si="1"/>
        <v>10.104050219279388</v>
      </c>
      <c r="I30" s="28">
        <v>6281737</v>
      </c>
      <c r="J30" s="46">
        <f>I30/I$35*100</f>
        <v>27.143083005182245</v>
      </c>
    </row>
    <row r="31" spans="1:10" x14ac:dyDescent="0.25">
      <c r="A31" s="35" t="s">
        <v>20</v>
      </c>
      <c r="B31" s="6" t="s">
        <v>44</v>
      </c>
      <c r="C31" s="28">
        <v>15</v>
      </c>
      <c r="D31" s="49">
        <f t="shared" si="0"/>
        <v>0.14674232048522795</v>
      </c>
      <c r="E31" s="28">
        <v>18000</v>
      </c>
      <c r="F31" s="46">
        <f t="shared" ref="F31" si="20">E31/E$35*100</f>
        <v>8.6148362700113668E-2</v>
      </c>
      <c r="G31" s="28">
        <v>18</v>
      </c>
      <c r="H31" s="49">
        <f t="shared" si="1"/>
        <v>0.15478545016768425</v>
      </c>
      <c r="I31" s="28">
        <v>23446</v>
      </c>
      <c r="J31" s="46">
        <f t="shared" ref="J31:J33" si="21">I31/I$35*100</f>
        <v>0.10130903667878852</v>
      </c>
    </row>
    <row r="32" spans="1:10" x14ac:dyDescent="0.25">
      <c r="A32" s="35" t="s">
        <v>21</v>
      </c>
      <c r="B32" s="16" t="s">
        <v>45</v>
      </c>
      <c r="C32" s="28">
        <v>263</v>
      </c>
      <c r="D32" s="49">
        <f t="shared" si="0"/>
        <v>2.5728820191743296</v>
      </c>
      <c r="E32" s="28">
        <v>211473</v>
      </c>
      <c r="F32" s="46">
        <f t="shared" ref="F32" si="22">E32/E$35*100</f>
        <v>1.0121140391822854</v>
      </c>
      <c r="G32" s="28">
        <v>156</v>
      </c>
      <c r="H32" s="49">
        <f t="shared" si="1"/>
        <v>1.3414739014532633</v>
      </c>
      <c r="I32" s="28">
        <v>176358</v>
      </c>
      <c r="J32" s="46">
        <f t="shared" si="21"/>
        <v>0.76203442338129257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49">
        <f t="shared" si="0"/>
        <v>0</v>
      </c>
      <c r="E33" s="28">
        <v>0</v>
      </c>
      <c r="F33" s="46">
        <f t="shared" ref="F33" si="23">E33/E$35*100</f>
        <v>0</v>
      </c>
      <c r="G33" s="28">
        <v>0</v>
      </c>
      <c r="H33" s="49">
        <f t="shared" si="1"/>
        <v>0</v>
      </c>
      <c r="I33" s="28">
        <v>0</v>
      </c>
      <c r="J33" s="46">
        <f t="shared" si="21"/>
        <v>0</v>
      </c>
    </row>
    <row r="34" spans="1:10" x14ac:dyDescent="0.25">
      <c r="A34" s="37" t="s">
        <v>18</v>
      </c>
      <c r="B34" s="8" t="s">
        <v>47</v>
      </c>
      <c r="C34" s="30">
        <f>SUM(C30:C33)</f>
        <v>1946</v>
      </c>
      <c r="D34" s="2">
        <f t="shared" si="0"/>
        <v>19.037370377616906</v>
      </c>
      <c r="E34" s="31">
        <f>SUM(E30:E33)</f>
        <v>7323741</v>
      </c>
      <c r="F34" s="45">
        <f>E34/E$35*100</f>
        <v>35.051571999427402</v>
      </c>
      <c r="G34" s="30">
        <f>SUM(G30:G33)</f>
        <v>1349</v>
      </c>
      <c r="H34" s="2">
        <f t="shared" si="1"/>
        <v>11.600309570900336</v>
      </c>
      <c r="I34" s="31">
        <f>SUM(I30:I33)</f>
        <v>6481541</v>
      </c>
      <c r="J34" s="45">
        <f>I34/I$35*100</f>
        <v>28.006426465242328</v>
      </c>
    </row>
    <row r="35" spans="1:10" x14ac:dyDescent="0.25">
      <c r="A35" s="17" t="s">
        <v>24</v>
      </c>
      <c r="B35" s="18" t="s">
        <v>48</v>
      </c>
      <c r="C35" s="54">
        <f>C29+C34</f>
        <v>10222</v>
      </c>
      <c r="D35" s="55">
        <f t="shared" ref="D35:J35" si="24">D29+D34</f>
        <v>100.00000000000001</v>
      </c>
      <c r="E35" s="54">
        <f>E29+E34</f>
        <v>20894187</v>
      </c>
      <c r="F35" s="56">
        <f t="shared" si="24"/>
        <v>100</v>
      </c>
      <c r="G35" s="54">
        <f>G29+G34</f>
        <v>11629</v>
      </c>
      <c r="H35" s="55">
        <f t="shared" si="24"/>
        <v>100</v>
      </c>
      <c r="I35" s="54">
        <f t="shared" si="24"/>
        <v>23143049</v>
      </c>
      <c r="J35" s="53">
        <f t="shared" si="24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55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2" ht="38.25" customHeight="1" x14ac:dyDescent="0.25">
      <c r="A9" s="41" t="s">
        <v>49</v>
      </c>
      <c r="B9" s="58"/>
      <c r="C9" s="39" t="s">
        <v>51</v>
      </c>
      <c r="D9" s="39" t="s">
        <v>50</v>
      </c>
      <c r="E9" s="39" t="s">
        <v>52</v>
      </c>
      <c r="F9" s="39" t="s">
        <v>50</v>
      </c>
      <c r="G9" s="39" t="s">
        <v>51</v>
      </c>
      <c r="H9" s="39" t="s">
        <v>50</v>
      </c>
      <c r="I9" s="39" t="s">
        <v>52</v>
      </c>
      <c r="J9" s="42" t="s">
        <v>50</v>
      </c>
    </row>
    <row r="10" spans="1:12" ht="31.5" customHeight="1" thickBot="1" x14ac:dyDescent="0.3">
      <c r="A10" s="43"/>
      <c r="B10" s="59"/>
      <c r="C10" s="12" t="s">
        <v>56</v>
      </c>
      <c r="D10" s="12" t="s">
        <v>25</v>
      </c>
      <c r="E10" s="12" t="s">
        <v>56</v>
      </c>
      <c r="F10" s="12" t="s">
        <v>25</v>
      </c>
      <c r="G10" s="12" t="s">
        <v>57</v>
      </c>
      <c r="H10" s="12" t="s">
        <v>25</v>
      </c>
      <c r="I10" s="12" t="s">
        <v>57</v>
      </c>
      <c r="J10" s="51" t="s">
        <v>25</v>
      </c>
    </row>
    <row r="11" spans="1:12" x14ac:dyDescent="0.25">
      <c r="A11" s="33" t="s">
        <v>0</v>
      </c>
      <c r="B11" s="13" t="s">
        <v>27</v>
      </c>
      <c r="C11" s="28">
        <v>406</v>
      </c>
      <c r="D11" s="48">
        <f>C11/C$35*100</f>
        <v>15.413819286256643</v>
      </c>
      <c r="E11" s="28">
        <v>514581</v>
      </c>
      <c r="F11" s="48">
        <f>E11/E$35*100</f>
        <v>7.2978349902271198</v>
      </c>
      <c r="G11" s="28">
        <v>563</v>
      </c>
      <c r="H11" s="48">
        <f>G11/G$35*100</f>
        <v>18.34473769957641</v>
      </c>
      <c r="I11" s="28">
        <v>767598</v>
      </c>
      <c r="J11" s="48">
        <f>I11/I$35*100</f>
        <v>8.9186662920104443</v>
      </c>
    </row>
    <row r="12" spans="1:12" x14ac:dyDescent="0.25">
      <c r="A12" s="33" t="s">
        <v>1</v>
      </c>
      <c r="B12" s="13" t="s">
        <v>28</v>
      </c>
      <c r="C12" s="28">
        <v>73</v>
      </c>
      <c r="D12" s="46">
        <f t="shared" ref="D12:D13" si="0">C12/C$35*100</f>
        <v>2.7714502657555049</v>
      </c>
      <c r="E12" s="28">
        <v>22659</v>
      </c>
      <c r="F12" s="46">
        <f t="shared" ref="F12:F13" si="1">E12/E$35*100</f>
        <v>0.32135201852294648</v>
      </c>
      <c r="G12" s="28">
        <v>68</v>
      </c>
      <c r="H12" s="46">
        <f t="shared" ref="H12:H13" si="2">G12/G$35*100</f>
        <v>2.2157054415118931</v>
      </c>
      <c r="I12" s="28">
        <v>98395</v>
      </c>
      <c r="J12" s="46">
        <f t="shared" ref="J12:J13" si="3">I12/I$35*100</f>
        <v>1.1432444714581951</v>
      </c>
      <c r="L12" s="1"/>
    </row>
    <row r="13" spans="1:12" x14ac:dyDescent="0.25">
      <c r="A13" s="33" t="s">
        <v>2</v>
      </c>
      <c r="B13" s="13" t="s">
        <v>29</v>
      </c>
      <c r="C13" s="28">
        <v>483</v>
      </c>
      <c r="D13" s="46">
        <f t="shared" si="0"/>
        <v>18.337129840546698</v>
      </c>
      <c r="E13" s="28">
        <v>1024829</v>
      </c>
      <c r="F13" s="46">
        <f t="shared" si="1"/>
        <v>14.534218976603237</v>
      </c>
      <c r="G13" s="28">
        <v>432</v>
      </c>
      <c r="H13" s="46">
        <f t="shared" si="2"/>
        <v>14.076246334310852</v>
      </c>
      <c r="I13" s="28">
        <v>1003449</v>
      </c>
      <c r="J13" s="46">
        <f t="shared" si="3"/>
        <v>11.65900220174048</v>
      </c>
    </row>
    <row r="14" spans="1:12" x14ac:dyDescent="0.25">
      <c r="A14" s="33" t="s">
        <v>3</v>
      </c>
      <c r="B14" s="13" t="s">
        <v>30</v>
      </c>
      <c r="C14" s="28">
        <v>0</v>
      </c>
      <c r="D14" s="46">
        <f>C14/C$35*100</f>
        <v>0</v>
      </c>
      <c r="E14" s="28">
        <v>0</v>
      </c>
      <c r="F14" s="46">
        <f>E14/E$35*100</f>
        <v>0</v>
      </c>
      <c r="G14" s="28">
        <v>0</v>
      </c>
      <c r="H14" s="46">
        <f>G14/G$35*100</f>
        <v>0</v>
      </c>
      <c r="I14" s="28">
        <v>0</v>
      </c>
      <c r="J14" s="46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46">
        <f t="shared" ref="D15:D17" si="4">C15/C$35*100</f>
        <v>0</v>
      </c>
      <c r="E15" s="28">
        <v>0</v>
      </c>
      <c r="F15" s="46">
        <f t="shared" ref="F15:F17" si="5">E15/E$35*100</f>
        <v>0</v>
      </c>
      <c r="G15" s="28">
        <v>0</v>
      </c>
      <c r="H15" s="46">
        <f t="shared" ref="H15:H17" si="6">G15/G$35*100</f>
        <v>0</v>
      </c>
      <c r="I15" s="28">
        <v>0</v>
      </c>
      <c r="J15" s="46">
        <f t="shared" ref="J15:J17" si="7">I15/I$35*100</f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46">
        <f t="shared" si="4"/>
        <v>0</v>
      </c>
      <c r="E16" s="28">
        <v>0</v>
      </c>
      <c r="F16" s="46">
        <f t="shared" si="5"/>
        <v>0</v>
      </c>
      <c r="G16" s="28">
        <v>0</v>
      </c>
      <c r="H16" s="46">
        <f t="shared" si="6"/>
        <v>0</v>
      </c>
      <c r="I16" s="28">
        <v>0</v>
      </c>
      <c r="J16" s="46">
        <f t="shared" si="7"/>
        <v>0</v>
      </c>
    </row>
    <row r="17" spans="1:10" x14ac:dyDescent="0.25">
      <c r="A17" s="33" t="s">
        <v>6</v>
      </c>
      <c r="B17" s="13" t="s">
        <v>60</v>
      </c>
      <c r="C17" s="28">
        <v>6</v>
      </c>
      <c r="D17" s="46">
        <f t="shared" si="4"/>
        <v>0.22779043280182232</v>
      </c>
      <c r="E17" s="28">
        <v>101368</v>
      </c>
      <c r="F17" s="46">
        <f t="shared" si="5"/>
        <v>1.4376102834915063</v>
      </c>
      <c r="G17" s="28">
        <v>1</v>
      </c>
      <c r="H17" s="46">
        <f t="shared" si="6"/>
        <v>3.2583903551645491E-2</v>
      </c>
      <c r="I17" s="28">
        <v>580</v>
      </c>
      <c r="J17" s="46">
        <f t="shared" si="7"/>
        <v>6.7389785400249315E-3</v>
      </c>
    </row>
    <row r="18" spans="1:10" x14ac:dyDescent="0.25">
      <c r="A18" s="33" t="s">
        <v>7</v>
      </c>
      <c r="B18" s="13" t="s">
        <v>33</v>
      </c>
      <c r="C18" s="28">
        <v>16</v>
      </c>
      <c r="D18" s="46">
        <f>C18/C$35*100</f>
        <v>0.60744115413819288</v>
      </c>
      <c r="E18" s="28">
        <v>15854</v>
      </c>
      <c r="F18" s="46">
        <f>E18/E$35*100</f>
        <v>0.22484288369578503</v>
      </c>
      <c r="G18" s="28">
        <v>49</v>
      </c>
      <c r="H18" s="46">
        <f>G18/G$35*100</f>
        <v>1.5966112740306289</v>
      </c>
      <c r="I18" s="28">
        <v>506824</v>
      </c>
      <c r="J18" s="46">
        <f>I18/I$35*100</f>
        <v>5.888751826844131</v>
      </c>
    </row>
    <row r="19" spans="1:10" x14ac:dyDescent="0.25">
      <c r="A19" s="33" t="s">
        <v>8</v>
      </c>
      <c r="B19" s="13" t="s">
        <v>34</v>
      </c>
      <c r="C19" s="28">
        <v>59</v>
      </c>
      <c r="D19" s="46">
        <f t="shared" ref="D19:D22" si="8">C19/C$35*100</f>
        <v>2.2399392558845861</v>
      </c>
      <c r="E19" s="28">
        <v>119122</v>
      </c>
      <c r="F19" s="46">
        <f t="shared" ref="F19:F22" si="9">E19/E$35*100</f>
        <v>1.6893991416430749</v>
      </c>
      <c r="G19" s="28">
        <v>87</v>
      </c>
      <c r="H19" s="46">
        <f t="shared" ref="H19:H22" si="10">G19/G$35*100</f>
        <v>2.8347996089931571</v>
      </c>
      <c r="I19" s="28">
        <v>262007</v>
      </c>
      <c r="J19" s="46">
        <f t="shared" ref="J19:J22" si="11">I19/I$35*100</f>
        <v>3.0442406040281247</v>
      </c>
    </row>
    <row r="20" spans="1:10" s="19" customFormat="1" x14ac:dyDescent="0.25">
      <c r="A20" s="33" t="s">
        <v>9</v>
      </c>
      <c r="B20" s="13" t="s">
        <v>35</v>
      </c>
      <c r="C20" s="28">
        <v>1375</v>
      </c>
      <c r="D20" s="46">
        <f t="shared" si="8"/>
        <v>52.201974183750956</v>
      </c>
      <c r="E20" s="28">
        <v>4314597</v>
      </c>
      <c r="F20" s="46">
        <f t="shared" si="9"/>
        <v>61.190010815263221</v>
      </c>
      <c r="G20" s="28">
        <v>1635</v>
      </c>
      <c r="H20" s="46">
        <f t="shared" si="10"/>
        <v>53.27468230694037</v>
      </c>
      <c r="I20" s="28">
        <v>5008363</v>
      </c>
      <c r="J20" s="46">
        <f t="shared" si="11"/>
        <v>58.191811685611874</v>
      </c>
    </row>
    <row r="21" spans="1:10" s="19" customFormat="1" x14ac:dyDescent="0.25">
      <c r="A21" s="33" t="s">
        <v>10</v>
      </c>
      <c r="B21" s="13" t="s">
        <v>36</v>
      </c>
      <c r="C21" s="28">
        <v>0</v>
      </c>
      <c r="D21" s="46">
        <f t="shared" si="8"/>
        <v>0</v>
      </c>
      <c r="E21" s="28">
        <v>0</v>
      </c>
      <c r="F21" s="46">
        <f t="shared" si="9"/>
        <v>0</v>
      </c>
      <c r="G21" s="28">
        <v>0</v>
      </c>
      <c r="H21" s="46">
        <f t="shared" si="10"/>
        <v>0</v>
      </c>
      <c r="I21" s="28">
        <v>0</v>
      </c>
      <c r="J21" s="46">
        <f t="shared" si="11"/>
        <v>0</v>
      </c>
    </row>
    <row r="22" spans="1:10" x14ac:dyDescent="0.25">
      <c r="A22" s="33" t="s">
        <v>11</v>
      </c>
      <c r="B22" s="13" t="s">
        <v>37</v>
      </c>
      <c r="C22" s="28">
        <v>0</v>
      </c>
      <c r="D22" s="46">
        <f t="shared" si="8"/>
        <v>0</v>
      </c>
      <c r="E22" s="28">
        <v>0</v>
      </c>
      <c r="F22" s="46">
        <f t="shared" si="9"/>
        <v>0</v>
      </c>
      <c r="G22" s="28">
        <v>0</v>
      </c>
      <c r="H22" s="46">
        <f t="shared" si="10"/>
        <v>0</v>
      </c>
      <c r="I22" s="28">
        <v>0</v>
      </c>
      <c r="J22" s="46">
        <f t="shared" si="11"/>
        <v>0</v>
      </c>
    </row>
    <row r="23" spans="1:10" x14ac:dyDescent="0.25">
      <c r="A23" s="33" t="s">
        <v>12</v>
      </c>
      <c r="B23" s="13" t="s">
        <v>38</v>
      </c>
      <c r="C23" s="28">
        <v>21</v>
      </c>
      <c r="D23" s="46">
        <f>C23/C$35*100</f>
        <v>0.79726651480637822</v>
      </c>
      <c r="E23" s="28">
        <v>42497</v>
      </c>
      <c r="F23" s="46">
        <f>E23/E$35*100</f>
        <v>0.60269635602496385</v>
      </c>
      <c r="G23" s="28">
        <v>12</v>
      </c>
      <c r="H23" s="46">
        <f>G23/G$35*100</f>
        <v>0.39100684261974583</v>
      </c>
      <c r="I23" s="28">
        <v>2938</v>
      </c>
      <c r="J23" s="46">
        <f>I23/I$35*100</f>
        <v>3.4136411983781464E-2</v>
      </c>
    </row>
    <row r="24" spans="1:10" x14ac:dyDescent="0.25">
      <c r="A24" s="33" t="s">
        <v>13</v>
      </c>
      <c r="B24" s="13" t="s">
        <v>39</v>
      </c>
      <c r="C24" s="28">
        <v>16</v>
      </c>
      <c r="D24" s="46">
        <f t="shared" ref="D24:D25" si="12">C24/C$35*100</f>
        <v>0.60744115413819288</v>
      </c>
      <c r="E24" s="28">
        <v>44264</v>
      </c>
      <c r="F24" s="46">
        <f t="shared" ref="F24:F25" si="13">E24/E$35*100</f>
        <v>0.62775611226884254</v>
      </c>
      <c r="G24" s="28">
        <v>17</v>
      </c>
      <c r="H24" s="46">
        <f t="shared" ref="H24:H25" si="14">G24/G$35*100</f>
        <v>0.55392636037797327</v>
      </c>
      <c r="I24" s="28">
        <v>138556</v>
      </c>
      <c r="J24" s="46">
        <f t="shared" ref="J24:J25" si="15">I24/I$35*100</f>
        <v>1.6098722596408526</v>
      </c>
    </row>
    <row r="25" spans="1:10" x14ac:dyDescent="0.25">
      <c r="A25" s="33" t="s">
        <v>14</v>
      </c>
      <c r="B25" s="13" t="s">
        <v>61</v>
      </c>
      <c r="C25" s="28">
        <v>0</v>
      </c>
      <c r="D25" s="46">
        <f t="shared" si="12"/>
        <v>0</v>
      </c>
      <c r="E25" s="28">
        <v>0</v>
      </c>
      <c r="F25" s="46">
        <f t="shared" si="13"/>
        <v>0</v>
      </c>
      <c r="G25" s="28">
        <v>0</v>
      </c>
      <c r="H25" s="46">
        <f t="shared" si="14"/>
        <v>0</v>
      </c>
      <c r="I25" s="28">
        <v>0</v>
      </c>
      <c r="J25" s="46">
        <f t="shared" si="15"/>
        <v>0</v>
      </c>
    </row>
    <row r="26" spans="1:10" x14ac:dyDescent="0.25">
      <c r="A26" s="33" t="s">
        <v>15</v>
      </c>
      <c r="B26" s="13" t="s">
        <v>62</v>
      </c>
      <c r="C26" s="28">
        <v>6</v>
      </c>
      <c r="D26" s="46">
        <f>C26/C$35*100</f>
        <v>0.22779043280182232</v>
      </c>
      <c r="E26" s="28">
        <v>5617</v>
      </c>
      <c r="F26" s="46">
        <f>E26/E$35*100</f>
        <v>7.9660809746387326E-2</v>
      </c>
      <c r="G26" s="28">
        <v>4</v>
      </c>
      <c r="H26" s="46">
        <f>G26/G$35*100</f>
        <v>0.13033561420658196</v>
      </c>
      <c r="I26" s="28">
        <v>2928</v>
      </c>
      <c r="J26" s="46">
        <f>I26/I$35*100</f>
        <v>3.4020222698608618E-2</v>
      </c>
    </row>
    <row r="27" spans="1:10" x14ac:dyDescent="0.25">
      <c r="A27" s="33" t="s">
        <v>16</v>
      </c>
      <c r="B27" s="13" t="s">
        <v>40</v>
      </c>
      <c r="C27" s="28">
        <v>0</v>
      </c>
      <c r="D27" s="46">
        <f t="shared" ref="D27:D28" si="16">C27/C$35*100</f>
        <v>0</v>
      </c>
      <c r="E27" s="28">
        <v>0</v>
      </c>
      <c r="F27" s="46">
        <f t="shared" ref="F27:F28" si="17">E27/E$35*100</f>
        <v>0</v>
      </c>
      <c r="G27" s="28">
        <v>0</v>
      </c>
      <c r="H27" s="46">
        <f t="shared" ref="H27:H28" si="18">G27/G$35*100</f>
        <v>0</v>
      </c>
      <c r="I27" s="28">
        <v>0</v>
      </c>
      <c r="J27" s="46">
        <f t="shared" ref="J27:J28" si="19">I27/I$35*100</f>
        <v>0</v>
      </c>
    </row>
    <row r="28" spans="1:10" x14ac:dyDescent="0.25">
      <c r="A28" s="33" t="s">
        <v>17</v>
      </c>
      <c r="B28" s="13" t="s">
        <v>41</v>
      </c>
      <c r="C28" s="28">
        <v>0</v>
      </c>
      <c r="D28" s="46">
        <f t="shared" si="16"/>
        <v>0</v>
      </c>
      <c r="E28" s="28">
        <v>0</v>
      </c>
      <c r="F28" s="46">
        <f t="shared" si="17"/>
        <v>0</v>
      </c>
      <c r="G28" s="28">
        <v>2</v>
      </c>
      <c r="H28" s="46">
        <f t="shared" si="18"/>
        <v>6.5167807103290981E-2</v>
      </c>
      <c r="I28" s="28">
        <v>3000</v>
      </c>
      <c r="J28" s="46">
        <f t="shared" si="19"/>
        <v>3.4856785551853092E-2</v>
      </c>
    </row>
    <row r="29" spans="1:10" x14ac:dyDescent="0.25">
      <c r="A29" s="34" t="s">
        <v>23</v>
      </c>
      <c r="B29" s="7" t="s">
        <v>42</v>
      </c>
      <c r="C29" s="29">
        <f>SUM(C11:C28)</f>
        <v>2461</v>
      </c>
      <c r="D29" s="47">
        <f>C29/C$35*100</f>
        <v>93.432042520880785</v>
      </c>
      <c r="E29" s="23">
        <f>SUM(E11:E28)</f>
        <v>6205388</v>
      </c>
      <c r="F29" s="47">
        <f>E29/E$35*100</f>
        <v>88.005382387487089</v>
      </c>
      <c r="G29" s="29">
        <f>SUM(G11:G28)</f>
        <v>2870</v>
      </c>
      <c r="H29" s="47">
        <f>G29/G$35*100</f>
        <v>93.515803193222553</v>
      </c>
      <c r="I29" s="23">
        <f>SUM(I11:I28)+0.6</f>
        <v>7794638.5999999996</v>
      </c>
      <c r="J29" s="47">
        <f>I29/I$35*100</f>
        <v>90.565348711465475</v>
      </c>
    </row>
    <row r="30" spans="1:10" x14ac:dyDescent="0.25">
      <c r="A30" s="35" t="s">
        <v>22</v>
      </c>
      <c r="B30" s="5" t="s">
        <v>43</v>
      </c>
      <c r="C30" s="28">
        <v>113</v>
      </c>
      <c r="D30" s="46">
        <f>C30/C$35*100</f>
        <v>4.2900531511009872</v>
      </c>
      <c r="E30" s="28">
        <v>720112</v>
      </c>
      <c r="F30" s="46">
        <f>E30/E$35*100</f>
        <v>10.212694503843773</v>
      </c>
      <c r="G30" s="28">
        <v>125</v>
      </c>
      <c r="H30" s="46">
        <f>G30/G$35*100</f>
        <v>4.0729879439556864</v>
      </c>
      <c r="I30" s="28">
        <v>713481</v>
      </c>
      <c r="J30" s="46">
        <f>I30/I$35*100</f>
        <v>8.2898847374405662</v>
      </c>
    </row>
    <row r="31" spans="1:10" x14ac:dyDescent="0.25">
      <c r="A31" s="35" t="s">
        <v>20</v>
      </c>
      <c r="B31" s="6" t="s">
        <v>44</v>
      </c>
      <c r="C31" s="28">
        <v>1</v>
      </c>
      <c r="D31" s="46">
        <f t="shared" ref="D31:D33" si="20">C31/C$35*100</f>
        <v>3.7965072133637055E-2</v>
      </c>
      <c r="E31" s="28">
        <v>2498</v>
      </c>
      <c r="F31" s="46">
        <f t="shared" ref="F31:F33" si="21">E31/E$35*100</f>
        <v>3.5426865363445886E-2</v>
      </c>
      <c r="G31" s="28">
        <v>1</v>
      </c>
      <c r="H31" s="46">
        <f t="shared" ref="H31:H33" si="22">G31/G$35*100</f>
        <v>3.2583903551645491E-2</v>
      </c>
      <c r="I31" s="28">
        <v>2769</v>
      </c>
      <c r="J31" s="46">
        <f t="shared" ref="J31:J33" si="23">I31/I$35*100</f>
        <v>3.2172813064360407E-2</v>
      </c>
    </row>
    <row r="32" spans="1:10" x14ac:dyDescent="0.25">
      <c r="A32" s="35" t="s">
        <v>21</v>
      </c>
      <c r="B32" s="16" t="s">
        <v>45</v>
      </c>
      <c r="C32" s="28">
        <v>59</v>
      </c>
      <c r="D32" s="46">
        <f t="shared" si="20"/>
        <v>2.2399392558845861</v>
      </c>
      <c r="E32" s="28">
        <v>123148</v>
      </c>
      <c r="F32" s="46">
        <f t="shared" si="21"/>
        <v>1.7464962433056979</v>
      </c>
      <c r="G32" s="28">
        <v>73</v>
      </c>
      <c r="H32" s="46">
        <f t="shared" si="22"/>
        <v>2.3786249592701205</v>
      </c>
      <c r="I32" s="28">
        <v>95757</v>
      </c>
      <c r="J32" s="46">
        <f t="shared" si="23"/>
        <v>1.1125937380295989</v>
      </c>
    </row>
    <row r="33" spans="1:10" ht="15.75" customHeight="1" x14ac:dyDescent="0.25">
      <c r="A33" s="36" t="s">
        <v>19</v>
      </c>
      <c r="B33" s="16" t="s">
        <v>46</v>
      </c>
      <c r="C33" s="28">
        <v>0</v>
      </c>
      <c r="D33" s="46">
        <f t="shared" si="20"/>
        <v>0</v>
      </c>
      <c r="E33" s="28">
        <v>0</v>
      </c>
      <c r="F33" s="46">
        <f t="shared" si="21"/>
        <v>0</v>
      </c>
      <c r="G33" s="28">
        <v>0</v>
      </c>
      <c r="H33" s="46">
        <f t="shared" si="22"/>
        <v>0</v>
      </c>
      <c r="I33" s="28">
        <v>0</v>
      </c>
      <c r="J33" s="46">
        <f t="shared" si="23"/>
        <v>0</v>
      </c>
    </row>
    <row r="34" spans="1:10" x14ac:dyDescent="0.25">
      <c r="A34" s="37" t="s">
        <v>18</v>
      </c>
      <c r="B34" s="8" t="s">
        <v>47</v>
      </c>
      <c r="C34" s="30">
        <f>SUM(C30:C33)</f>
        <v>173</v>
      </c>
      <c r="D34" s="45">
        <f>C34/C$35*100</f>
        <v>6.5679574791192099</v>
      </c>
      <c r="E34" s="31">
        <f>SUM(E30:E33)</f>
        <v>845758</v>
      </c>
      <c r="F34" s="45">
        <f>E34/E$35*100</f>
        <v>11.994617612512917</v>
      </c>
      <c r="G34" s="30">
        <f>SUM(G30:G33)</f>
        <v>199</v>
      </c>
      <c r="H34" s="45">
        <f>G34/G$35*100</f>
        <v>6.4841968067774518</v>
      </c>
      <c r="I34" s="31">
        <f>SUM(I30:I33)</f>
        <v>812007</v>
      </c>
      <c r="J34" s="45">
        <f>I34/I$35*100</f>
        <v>9.4346512885345248</v>
      </c>
    </row>
    <row r="35" spans="1:10" x14ac:dyDescent="0.25">
      <c r="A35" s="17" t="s">
        <v>24</v>
      </c>
      <c r="B35" s="18" t="s">
        <v>48</v>
      </c>
      <c r="C35" s="54">
        <f>C29+C34</f>
        <v>2634</v>
      </c>
      <c r="D35" s="53">
        <f t="shared" ref="D35" si="24">D29+D34</f>
        <v>100</v>
      </c>
      <c r="E35" s="54">
        <f>E29+E34</f>
        <v>7051146</v>
      </c>
      <c r="F35" s="53">
        <f t="shared" ref="F35" si="25">F29+F34</f>
        <v>100</v>
      </c>
      <c r="G35" s="54">
        <f>G29+G34</f>
        <v>3069</v>
      </c>
      <c r="H35" s="53">
        <f t="shared" ref="H35" si="26">H29+H34</f>
        <v>100</v>
      </c>
      <c r="I35" s="54">
        <f>I29+I34</f>
        <v>8606645.5999999996</v>
      </c>
      <c r="J35" s="53">
        <f t="shared" ref="J35" si="27">J29+J34</f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1:A28 A34" numberStoredAsText="1"/>
    <ignoredError sqref="A29:A30 A35" twoDigitTextYear="1" numberStoredAsText="1"/>
    <ignoredError sqref="E29 E34 G29 G34 I3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2020-10-30T14:49:07Z</cp:lastPrinted>
  <dcterms:created xsi:type="dcterms:W3CDTF">2018-01-08T12:56:16Z</dcterms:created>
  <dcterms:modified xsi:type="dcterms:W3CDTF">2024-05-23T11:58:38Z</dcterms:modified>
</cp:coreProperties>
</file>