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HR EV UPLOAD 2X1223\"/>
    </mc:Choice>
  </mc:AlternateContent>
  <xr:revisionPtr revIDLastSave="0" documentId="13_ncr:1_{034DF9AA-843B-46A4-93AF-9ED10DDF94DB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5" l="1"/>
  <c r="C27" i="25"/>
  <c r="C26" i="25"/>
  <c r="C25" i="25"/>
  <c r="C24" i="25"/>
  <c r="C23" i="25"/>
  <c r="C22" i="25"/>
  <c r="C21" i="25"/>
  <c r="C19" i="25"/>
  <c r="C18" i="25"/>
  <c r="C17" i="25"/>
  <c r="C15" i="25"/>
  <c r="C14" i="25"/>
  <c r="C13" i="25"/>
  <c r="C12" i="25"/>
  <c r="C11" i="25"/>
  <c r="C35" i="25"/>
  <c r="C34" i="25"/>
  <c r="C32" i="25"/>
  <c r="C36" i="25" l="1"/>
  <c r="C31" i="25" l="1"/>
  <c r="G31" i="25" s="1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2" i="25"/>
  <c r="G33" i="25"/>
  <c r="G34" i="25"/>
  <c r="G35" i="25"/>
  <c r="G11" i="25"/>
  <c r="C30" i="25"/>
  <c r="G36" i="25" l="1"/>
  <c r="G22" i="23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1" i="24"/>
  <c r="E25" i="24"/>
  <c r="E35" i="25"/>
  <c r="C28" i="25"/>
  <c r="C20" i="25"/>
  <c r="C29" i="25"/>
  <c r="C16" i="25"/>
  <c r="C25" i="24" l="1"/>
  <c r="D22" i="24" l="1"/>
  <c r="D23" i="24"/>
  <c r="D12" i="24"/>
  <c r="D24" i="24"/>
  <c r="D13" i="24"/>
  <c r="D16" i="24"/>
  <c r="D17" i="24"/>
  <c r="D18" i="24"/>
  <c r="D19" i="24"/>
  <c r="D20" i="24"/>
  <c r="D21" i="24"/>
  <c r="D14" i="24"/>
  <c r="D15" i="24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3" i="25"/>
  <c r="G12" i="23" l="1"/>
  <c r="G11" i="23"/>
  <c r="E22" i="23"/>
  <c r="C22" i="23"/>
  <c r="G13" i="23" l="1"/>
  <c r="G14" i="23"/>
  <c r="G15" i="23"/>
  <c r="G16" i="23"/>
  <c r="G17" i="23"/>
  <c r="G18" i="23"/>
  <c r="G19" i="23"/>
  <c r="G20" i="23"/>
  <c r="G21" i="23"/>
  <c r="D21" i="23"/>
  <c r="H20" i="23" l="1"/>
  <c r="G25" i="24"/>
  <c r="H24" i="24" l="1"/>
  <c r="H11" i="24"/>
  <c r="H13" i="24"/>
  <c r="H22" i="24"/>
  <c r="H19" i="24"/>
  <c r="H14" i="24"/>
  <c r="H18" i="24"/>
  <c r="H12" i="24"/>
  <c r="H16" i="24"/>
  <c r="H20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F11" i="25" l="1"/>
  <c r="F15" i="25"/>
  <c r="F20" i="25"/>
  <c r="F22" i="25"/>
  <c r="F19" i="25"/>
  <c r="F17" i="25"/>
  <c r="F13" i="25"/>
  <c r="F12" i="25"/>
  <c r="F21" i="25"/>
  <c r="F26" i="25"/>
  <c r="F24" i="25"/>
  <c r="F18" i="25"/>
  <c r="F16" i="25"/>
  <c r="F27" i="25"/>
  <c r="F25" i="25"/>
  <c r="F23" i="25"/>
  <c r="F14" i="25"/>
  <c r="F35" i="25"/>
  <c r="F34" i="25"/>
  <c r="F33" i="25"/>
  <c r="F32" i="25"/>
  <c r="F31" i="25"/>
  <c r="F30" i="25"/>
  <c r="F29" i="25"/>
  <c r="F28" i="25"/>
  <c r="C37" i="21"/>
  <c r="C32" i="22"/>
  <c r="D32" i="22"/>
  <c r="F36" i="25" l="1"/>
  <c r="J20" i="22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  <c r="D18" i="25" l="1"/>
  <c r="H19" i="25" l="1"/>
  <c r="H12" i="25"/>
  <c r="H16" i="25"/>
  <c r="H21" i="25"/>
  <c r="H18" i="25"/>
  <c r="H26" i="25"/>
  <c r="H33" i="25"/>
  <c r="H13" i="25"/>
  <c r="H22" i="25"/>
  <c r="H35" i="25"/>
  <c r="H20" i="25"/>
  <c r="H28" i="25"/>
  <c r="H31" i="25"/>
  <c r="H29" i="25"/>
  <c r="H27" i="25"/>
  <c r="H17" i="25"/>
  <c r="H24" i="25"/>
  <c r="H34" i="25"/>
  <c r="H14" i="25"/>
  <c r="H23" i="25"/>
  <c r="H32" i="25"/>
  <c r="H15" i="25"/>
  <c r="H25" i="25"/>
  <c r="H30" i="25"/>
  <c r="D11" i="25"/>
  <c r="D28" i="25"/>
  <c r="H11" i="25"/>
  <c r="D21" i="25"/>
  <c r="D20" i="25"/>
  <c r="D27" i="25"/>
  <c r="D15" i="25"/>
  <c r="D31" i="25"/>
  <c r="D16" i="25"/>
  <c r="D19" i="25"/>
  <c r="D34" i="25"/>
  <c r="D29" i="25"/>
  <c r="D26" i="25"/>
  <c r="D35" i="25"/>
  <c r="D12" i="25"/>
  <c r="D14" i="25"/>
  <c r="D13" i="25"/>
  <c r="D23" i="25"/>
  <c r="D30" i="25"/>
  <c r="D33" i="25"/>
  <c r="D24" i="25"/>
  <c r="D32" i="25"/>
  <c r="D22" i="25"/>
  <c r="D25" i="25"/>
  <c r="D17" i="25"/>
  <c r="H36" i="25" l="1"/>
  <c r="D36" i="25"/>
</calcChain>
</file>

<file path=xl/sharedStrings.xml><?xml version="1.0" encoding="utf-8"?>
<sst xmlns="http://schemas.openxmlformats.org/spreadsheetml/2006/main" count="301" uniqueCount="95">
  <si>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</si>
  <si>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</si>
  <si>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</si>
  <si>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</si>
  <si>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</si>
  <si>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</si>
  <si>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</si>
  <si>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</si>
  <si>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</si>
  <si>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</si>
  <si>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</si>
  <si>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</si>
  <si>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</si>
  <si>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</si>
  <si>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</si>
  <si>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</si>
  <si>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</si>
  <si>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</si>
  <si>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</si>
  <si>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</si>
  <si>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</si>
  <si>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</si>
  <si>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</si>
  <si>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</si>
  <si>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</si>
  <si>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</si>
  <si>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</si>
  <si>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</si>
  <si>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</si>
  <si>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</si>
  <si>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</si>
  <si>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</si>
  <si>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</si>
  <si>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</si>
  <si>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</si>
  <si>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</si>
  <si>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</si>
  <si>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</si>
  <si>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</si>
  <si>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</si>
  <si>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</si>
  <si>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</si>
  <si>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</si>
  <si>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</si>
  <si>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</si>
  <si>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</si>
  <si>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</si>
  <si>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</si>
  <si>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</si>
  <si>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</si>
  <si>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</si>
  <si>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</si>
  <si>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</si>
  <si>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</si>
  <si>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</si>
  <si>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</si>
  <si>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</si>
  <si>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</si>
  <si>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</si>
  <si>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</si>
  <si>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</si>
  <si>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</si>
  <si>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</si>
  <si>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</si>
  <si>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</si>
  <si>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</si>
  <si>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</si>
  <si>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</si>
  <si>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</si>
  <si>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</si>
  <si>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</si>
  <si>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</si>
  <si>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</si>
  <si>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</si>
  <si>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</si>
  <si>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</si>
  <si>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</si>
  <si>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</si>
  <si>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</si>
  <si>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</si>
  <si>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I-IX-2023</t>
  </si>
  <si>
    <t>*ASA osiguranje d.d. je od 01.01.2023. godine počelo poslovati pod nazivom ASA Central osiguranje d.d.</t>
  </si>
  <si>
    <t>ASA osiguranje d.d.*</t>
  </si>
  <si>
    <t>Central osiguranje d.d.**</t>
  </si>
  <si>
    <t>**ASA osiguranje d.d. je od 01.01.2023. godine počelo poslovati pod nazivom ASA Central osiguranje d.d.</t>
  </si>
  <si>
    <t>ASA osiguranje d.d.**</t>
  </si>
  <si>
    <t>Central osiguranje d.d.***</t>
  </si>
  <si>
    <t>Osiguravajuće društvo</t>
  </si>
  <si>
    <t>**Proces integriranja Central osiguranja d.d. društvu ASA osiguranje d.d je započet u 2022. godini.</t>
  </si>
  <si>
    <t>***Proces integriranja Central osiguranja d.d. društvu ASA osiguranje d.d je započet u 2022. godini.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</si>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</sst>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right" vertical="center"/>
    </xf>
    <xf numFmtId="169" fontId="22" fillId="3" borderId="2" xfId="6" applyNumberFormat="1" applyFont="1" applyFill="1" applyBorder="1" applyAlignment="1">
      <alignment horizontal="right" vertical="center"/>
    </xf>
    <xf numFmtId="0" fontId="18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90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1">
        <f>FBiH!C11</f>
        <v>65753853</v>
      </c>
      <c r="D11" s="26">
        <f t="shared" ref="D11:D27" si="0">C11/C$36*100</f>
        <v>11.01547023006394</v>
      </c>
      <c r="E11" s="61">
        <f>FBiH!E11</f>
        <v>6959586</v>
      </c>
      <c r="F11" s="29">
        <f t="shared" ref="F11:F35" si="1">E11/E$36*100</f>
        <v>4.7232657874743564</v>
      </c>
      <c r="G11" s="61">
        <f>C11+E11</f>
        <v>72713439</v>
      </c>
      <c r="H11" s="29">
        <f t="shared" ref="H11:H35" si="2">G11/G$36*100</f>
        <v>9.7697701124883753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82</v>
      </c>
      <c r="C12" s="61">
        <f>FBiH!C12</f>
        <v>83142554</v>
      </c>
      <c r="D12" s="26">
        <f t="shared" si="0"/>
        <v>13.928527176019381</v>
      </c>
      <c r="E12" s="61">
        <f>FBiH!E12</f>
        <v>0</v>
      </c>
      <c r="F12" s="29">
        <f t="shared" si="1"/>
        <v>0</v>
      </c>
      <c r="G12" s="61">
        <f t="shared" ref="G12:G35" si="3">C12+E12</f>
        <v>83142554</v>
      </c>
      <c r="H12" s="29">
        <f t="shared" si="2"/>
        <v>11.171024920787351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1">
        <f>RS!C11</f>
        <v>13192887</v>
      </c>
      <c r="D13" s="26">
        <f t="shared" si="0"/>
        <v>2.2101496317956841</v>
      </c>
      <c r="E13" s="61">
        <f>RS!E11</f>
        <v>0</v>
      </c>
      <c r="F13" s="29">
        <f t="shared" si="1"/>
        <v>0</v>
      </c>
      <c r="G13" s="61">
        <f t="shared" si="3"/>
        <v>13192887</v>
      </c>
      <c r="H13" s="29">
        <f t="shared" si="2"/>
        <v>1.772594927191333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1">
        <f>FBiH!C13</f>
        <v>17965740</v>
      </c>
      <c r="D14" s="26">
        <f t="shared" si="0"/>
        <v>3.0097258959268731</v>
      </c>
      <c r="E14" s="61">
        <f>FBiH!E13</f>
        <v>0</v>
      </c>
      <c r="F14" s="29">
        <f t="shared" si="1"/>
        <v>0</v>
      </c>
      <c r="G14" s="61">
        <f t="shared" si="3"/>
        <v>17965740</v>
      </c>
      <c r="H14" s="29">
        <f t="shared" si="2"/>
        <v>2.4138749605934184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83</v>
      </c>
      <c r="C15" s="61">
        <f>FBiH!C14</f>
        <v>1994048</v>
      </c>
      <c r="D15" s="26">
        <f t="shared" si="0"/>
        <v>0.33405458964235202</v>
      </c>
      <c r="E15" s="61">
        <f>FBiH!E14</f>
        <v>0</v>
      </c>
      <c r="F15" s="29">
        <f t="shared" si="1"/>
        <v>0</v>
      </c>
      <c r="G15" s="61">
        <f t="shared" si="3"/>
        <v>1994048</v>
      </c>
      <c r="H15" s="29">
        <f t="shared" si="2"/>
        <v>0.26792008219095814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1">
        <f>FBiH!C15</f>
        <v>31095496</v>
      </c>
      <c r="D16" s="26">
        <f t="shared" si="0"/>
        <v>5.2092994531753494</v>
      </c>
      <c r="E16" s="61">
        <f>FBiH!E15</f>
        <v>3596887</v>
      </c>
      <c r="F16" s="29">
        <f t="shared" si="1"/>
        <v>2.441101138560724</v>
      </c>
      <c r="G16" s="61">
        <f t="shared" si="3"/>
        <v>34692383</v>
      </c>
      <c r="H16" s="29">
        <f t="shared" si="2"/>
        <v>4.6612649769515073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1">
        <f>RS!C12</f>
        <v>19632908</v>
      </c>
      <c r="D17" s="26">
        <f t="shared" si="0"/>
        <v>3.289019635147223</v>
      </c>
      <c r="E17" s="61">
        <f>RS!E12</f>
        <v>0</v>
      </c>
      <c r="F17" s="29">
        <f t="shared" si="1"/>
        <v>0</v>
      </c>
      <c r="G17" s="61">
        <f t="shared" si="3"/>
        <v>19632908</v>
      </c>
      <c r="H17" s="29">
        <f t="shared" si="2"/>
        <v>2.6378754799320374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1">
        <f>RS!C13</f>
        <v>23770289</v>
      </c>
      <c r="D18" s="26">
        <f t="shared" si="0"/>
        <v>3.9821379112113218</v>
      </c>
      <c r="E18" s="61">
        <f>RS!E13</f>
        <v>0</v>
      </c>
      <c r="F18" s="29">
        <f t="shared" si="1"/>
        <v>0</v>
      </c>
      <c r="G18" s="61">
        <f t="shared" si="3"/>
        <v>23770289</v>
      </c>
      <c r="H18" s="29">
        <f t="shared" si="2"/>
        <v>3.193773561410171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1">
        <f>FBiH!C16</f>
        <v>59022889</v>
      </c>
      <c r="D19" s="26">
        <f t="shared" si="0"/>
        <v>9.8878597528249532</v>
      </c>
      <c r="E19" s="61">
        <f>FBiH!E16</f>
        <v>0</v>
      </c>
      <c r="F19" s="29">
        <f t="shared" si="1"/>
        <v>0</v>
      </c>
      <c r="G19" s="61">
        <f t="shared" si="3"/>
        <v>59022889</v>
      </c>
      <c r="H19" s="29">
        <f t="shared" si="2"/>
        <v>7.9303092363011318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1">
        <f>RS!C14</f>
        <v>9088956</v>
      </c>
      <c r="D20" s="26">
        <f t="shared" si="0"/>
        <v>1.5226350954728236</v>
      </c>
      <c r="E20" s="61">
        <f>RS!E14</f>
        <v>0</v>
      </c>
      <c r="F20" s="29">
        <f t="shared" si="1"/>
        <v>0</v>
      </c>
      <c r="G20" s="61">
        <f t="shared" si="3"/>
        <v>9088956</v>
      </c>
      <c r="H20" s="29">
        <f t="shared" si="2"/>
        <v>1.2211911842392973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79</v>
      </c>
      <c r="C21" s="61">
        <f>RS!C15</f>
        <v>9728747</v>
      </c>
      <c r="D21" s="26">
        <f t="shared" si="0"/>
        <v>1.6298166276936481</v>
      </c>
      <c r="E21" s="61">
        <f>RS!E15</f>
        <v>17910963</v>
      </c>
      <c r="F21" s="29">
        <f t="shared" si="1"/>
        <v>12.155642413014087</v>
      </c>
      <c r="G21" s="61">
        <f t="shared" si="3"/>
        <v>27639710</v>
      </c>
      <c r="H21" s="29">
        <f t="shared" si="2"/>
        <v>3.7136685651169112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1">
        <f>FBiH!C17</f>
        <v>19843913</v>
      </c>
      <c r="D22" s="26">
        <f t="shared" si="0"/>
        <v>3.3243684274969985</v>
      </c>
      <c r="E22" s="61">
        <f>FBiH!E17</f>
        <v>23085444</v>
      </c>
      <c r="F22" s="29">
        <f t="shared" si="1"/>
        <v>15.667410077820026</v>
      </c>
      <c r="G22" s="61">
        <f t="shared" si="3"/>
        <v>42929357</v>
      </c>
      <c r="H22" s="29">
        <f t="shared" si="2"/>
        <v>5.7679839481521933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1">
        <f>RS!C16</f>
        <v>5868409</v>
      </c>
      <c r="D23" s="26">
        <f t="shared" si="0"/>
        <v>0.9831102161775872</v>
      </c>
      <c r="E23" s="61">
        <f>RS!E16</f>
        <v>0</v>
      </c>
      <c r="F23" s="29">
        <f t="shared" si="1"/>
        <v>0</v>
      </c>
      <c r="G23" s="61">
        <f t="shared" si="3"/>
        <v>5868409</v>
      </c>
      <c r="H23" s="29">
        <f t="shared" si="2"/>
        <v>0.7884788237846625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1">
        <f>RS!C17</f>
        <v>15760601</v>
      </c>
      <c r="D24" s="26">
        <f t="shared" si="0"/>
        <v>2.6403081067114949</v>
      </c>
      <c r="E24" s="61">
        <f>RS!E17</f>
        <v>0</v>
      </c>
      <c r="F24" s="29">
        <f t="shared" si="1"/>
        <v>0</v>
      </c>
      <c r="G24" s="61">
        <f t="shared" si="3"/>
        <v>15760601</v>
      </c>
      <c r="H24" s="29">
        <f t="shared" si="2"/>
        <v>2.1175927135650179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1">
        <f>RS!C18</f>
        <v>14261925</v>
      </c>
      <c r="D25" s="26">
        <f t="shared" si="0"/>
        <v>2.3892411333052173</v>
      </c>
      <c r="E25" s="61">
        <f>RS!E18</f>
        <v>0</v>
      </c>
      <c r="F25" s="29">
        <f t="shared" si="1"/>
        <v>0</v>
      </c>
      <c r="G25" s="61">
        <f t="shared" si="3"/>
        <v>14261925</v>
      </c>
      <c r="H25" s="29">
        <f t="shared" si="2"/>
        <v>1.9162307618478998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1">
        <f>RS!C19</f>
        <v>24455079</v>
      </c>
      <c r="D26" s="26">
        <f t="shared" si="0"/>
        <v>4.0968579392353144</v>
      </c>
      <c r="E26" s="61">
        <f>RS!E19</f>
        <v>0</v>
      </c>
      <c r="F26" s="29">
        <f t="shared" si="1"/>
        <v>0</v>
      </c>
      <c r="G26" s="61">
        <f t="shared" si="3"/>
        <v>24455079</v>
      </c>
      <c r="H26" s="29">
        <f t="shared" si="2"/>
        <v>3.2857818746922716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1">
        <f>RS!C20</f>
        <v>10132675</v>
      </c>
      <c r="D27" s="26">
        <f t="shared" si="0"/>
        <v>1.6974850099417464</v>
      </c>
      <c r="E27" s="61">
        <f>RS!E20</f>
        <v>0</v>
      </c>
      <c r="F27" s="29">
        <f t="shared" si="1"/>
        <v>0</v>
      </c>
      <c r="G27" s="61">
        <f t="shared" si="3"/>
        <v>10132675</v>
      </c>
      <c r="H27" s="29">
        <f t="shared" si="2"/>
        <v>1.3614251606853329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1">
        <f>RS!C21</f>
        <v>15568529</v>
      </c>
      <c r="D28" s="26">
        <f t="shared" ref="D28:D35" si="4">C28/C$36*100</f>
        <v>2.6081310813130161</v>
      </c>
      <c r="E28" s="61">
        <f>RS!E21</f>
        <v>0</v>
      </c>
      <c r="F28" s="29">
        <f t="shared" si="1"/>
        <v>0</v>
      </c>
      <c r="G28" s="61">
        <f t="shared" si="3"/>
        <v>15568529</v>
      </c>
      <c r="H28" s="29">
        <f t="shared" si="2"/>
        <v>2.0917859395923846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1">
        <f>FBiH!C18</f>
        <v>50308661</v>
      </c>
      <c r="D29" s="26">
        <f t="shared" si="4"/>
        <v>8.4280012847289534</v>
      </c>
      <c r="E29" s="61">
        <f>FBiH!E18</f>
        <v>3190834</v>
      </c>
      <c r="F29" s="29">
        <f t="shared" si="1"/>
        <v>2.1655249415281244</v>
      </c>
      <c r="G29" s="61">
        <f t="shared" si="3"/>
        <v>53499495</v>
      </c>
      <c r="H29" s="29">
        <f t="shared" si="2"/>
        <v>7.1881865920854233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1">
        <f>RS!C22</f>
        <v>2855979</v>
      </c>
      <c r="D30" s="26">
        <f t="shared" si="4"/>
        <v>0.47845031457225451</v>
      </c>
      <c r="E30" s="61">
        <f>RS!E22</f>
        <v>0</v>
      </c>
      <c r="F30" s="29">
        <f t="shared" si="1"/>
        <v>0</v>
      </c>
      <c r="G30" s="61">
        <f t="shared" si="3"/>
        <v>2855979</v>
      </c>
      <c r="H30" s="29">
        <f t="shared" si="2"/>
        <v>0.38372904183633011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1">
        <f>RS!C23</f>
        <v>13211720</v>
      </c>
      <c r="D31" s="26">
        <f t="shared" si="4"/>
        <v>2.2133046461618049</v>
      </c>
      <c r="E31" s="61">
        <f>RS!E23</f>
        <v>0</v>
      </c>
      <c r="F31" s="29">
        <f t="shared" si="1"/>
        <v>0</v>
      </c>
      <c r="G31" s="61">
        <f t="shared" si="3"/>
        <v>13211720</v>
      </c>
      <c r="H31" s="29">
        <f t="shared" si="2"/>
        <v>1.7751253271154583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1">
        <f>FBiH!C19</f>
        <v>33846235</v>
      </c>
      <c r="D32" s="26">
        <f t="shared" si="4"/>
        <v>5.6701193471088018</v>
      </c>
      <c r="E32" s="61">
        <f>FBiH!E19</f>
        <v>21923559</v>
      </c>
      <c r="F32" s="29">
        <f t="shared" si="1"/>
        <v>14.87887299106233</v>
      </c>
      <c r="G32" s="61">
        <f t="shared" si="3"/>
        <v>55769794</v>
      </c>
      <c r="H32" s="29">
        <f t="shared" si="2"/>
        <v>7.493223729946723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1">
        <f>FBiH!C20</f>
        <v>26104260</v>
      </c>
      <c r="D33" s="26">
        <f t="shared" si="4"/>
        <v>4.3731383909601291</v>
      </c>
      <c r="E33" s="61">
        <f>FBiH!E20</f>
        <v>33642791</v>
      </c>
      <c r="F33" s="29">
        <f t="shared" si="1"/>
        <v>22.832370161881784</v>
      </c>
      <c r="G33" s="61">
        <f t="shared" si="3"/>
        <v>59747051</v>
      </c>
      <c r="H33" s="29">
        <f t="shared" si="2"/>
        <v>8.027607567414309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1">
        <f>FBiH!C21</f>
        <v>1182922</v>
      </c>
      <c r="D34" s="26">
        <f t="shared" si="4"/>
        <v>0.19817001561091324</v>
      </c>
      <c r="E34" s="61">
        <f>FBiH!E21</f>
        <v>35225728</v>
      </c>
      <c r="F34" s="29">
        <f t="shared" si="1"/>
        <v>23.906662824667659</v>
      </c>
      <c r="G34" s="61">
        <f t="shared" si="3"/>
        <v>36408650</v>
      </c>
      <c r="H34" s="29">
        <f t="shared" si="2"/>
        <v>4.8918624328310196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1">
        <f>RS!C24</f>
        <v>29133522</v>
      </c>
      <c r="D35" s="26">
        <f t="shared" si="4"/>
        <v>4.8806180877022198</v>
      </c>
      <c r="E35" s="61">
        <f>RS!E24</f>
        <v>1811114</v>
      </c>
      <c r="F35" s="29">
        <f t="shared" si="1"/>
        <v>1.2291496639909087</v>
      </c>
      <c r="G35" s="61">
        <f t="shared" si="3"/>
        <v>30944636</v>
      </c>
      <c r="H35" s="29">
        <f t="shared" si="2"/>
        <v>4.1577180792484842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596922797</v>
      </c>
      <c r="D36" s="10">
        <f t="shared" ref="D36:H36" si="5">SUM(D11:D35)</f>
        <v>99.999999999999986</v>
      </c>
      <c r="E36" s="10">
        <f>SUM(E11:E35)</f>
        <v>147346906</v>
      </c>
      <c r="F36" s="27">
        <f t="shared" si="5"/>
        <v>100.00000000000001</v>
      </c>
      <c r="G36" s="10">
        <f>SUM(G11:G35)</f>
        <v>744269703</v>
      </c>
      <c r="H36" s="27">
        <f t="shared" si="5"/>
        <v>100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2"/>
      <c r="F37" s="18"/>
      <c r="G37" s="5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0"/>
      <c r="D38" s="21"/>
      <c r="E38" s="60"/>
      <c r="F38" s="18"/>
      <c r="G38" s="6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69" t="s">
        <v>81</v>
      </c>
      <c r="C39" s="36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9" t="s">
        <v>88</v>
      </c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7"/>
      <c r="C41" s="39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5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E11:E35 G11:G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91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</row>
    <row r="9" spans="1:8" s="28" customFormat="1" ht="21.75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</row>
    <row r="10" spans="1:8" ht="19.5" customHeight="1" thickBot="1" x14ac:dyDescent="0.3">
      <c r="A10" s="74"/>
      <c r="B10" s="77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</row>
    <row r="11" spans="1:8" ht="14.25" customHeight="1" x14ac:dyDescent="0.25">
      <c r="A11" s="15" t="s">
        <v>27</v>
      </c>
      <c r="B11" s="7" t="s">
        <v>62</v>
      </c>
      <c r="C11" s="61">
        <v>65753853</v>
      </c>
      <c r="D11" s="46">
        <f>C11/C22*100</f>
        <v>16.848705169346971</v>
      </c>
      <c r="E11" s="61">
        <v>6959586</v>
      </c>
      <c r="F11" s="29">
        <f>E11/E22*100</f>
        <v>5.4531599019811416</v>
      </c>
      <c r="G11" s="61">
        <f>C11+E11</f>
        <v>72713439</v>
      </c>
      <c r="H11" s="29">
        <f>G11/G22*100</f>
        <v>14.04044967165288</v>
      </c>
    </row>
    <row r="12" spans="1:8" ht="14.25" customHeight="1" x14ac:dyDescent="0.25">
      <c r="A12" s="15" t="s">
        <v>28</v>
      </c>
      <c r="B12" s="7" t="s">
        <v>85</v>
      </c>
      <c r="C12" s="61">
        <v>83142554</v>
      </c>
      <c r="D12" s="46">
        <f>C12/C22*100</f>
        <v>21.30436948497162</v>
      </c>
      <c r="E12" s="61">
        <v>0</v>
      </c>
      <c r="F12" s="29">
        <f>E12/E22*100</f>
        <v>0</v>
      </c>
      <c r="G12" s="61">
        <f>C12+E12+0.4</f>
        <v>83142554.400000006</v>
      </c>
      <c r="H12" s="29">
        <f>G12/G22*100</f>
        <v>16.054237932906208</v>
      </c>
    </row>
    <row r="13" spans="1:8" ht="14.25" customHeight="1" x14ac:dyDescent="0.25">
      <c r="A13" s="15" t="s">
        <v>29</v>
      </c>
      <c r="B13" s="7" t="s">
        <v>1</v>
      </c>
      <c r="C13" s="61">
        <v>17965740</v>
      </c>
      <c r="D13" s="46">
        <f>C13/C22*100</f>
        <v>4.6035242438058139</v>
      </c>
      <c r="E13" s="61">
        <v>0</v>
      </c>
      <c r="F13" s="29">
        <f>E13/E22*100</f>
        <v>0</v>
      </c>
      <c r="G13" s="61">
        <f t="shared" ref="G13:G21" si="0">C13+E13</f>
        <v>17965740</v>
      </c>
      <c r="H13" s="29">
        <f>G13/G22*100</f>
        <v>3.4690570512556973</v>
      </c>
    </row>
    <row r="14" spans="1:8" ht="14.25" customHeight="1" x14ac:dyDescent="0.25">
      <c r="A14" s="15" t="s">
        <v>30</v>
      </c>
      <c r="B14" s="7" t="s">
        <v>86</v>
      </c>
      <c r="C14" s="61">
        <v>1994048</v>
      </c>
      <c r="D14" s="46">
        <f>C14/C22*100</f>
        <v>0.51095297556975083</v>
      </c>
      <c r="E14" s="61">
        <v>0</v>
      </c>
      <c r="F14" s="29">
        <f>E14/E22*100</f>
        <v>0</v>
      </c>
      <c r="G14" s="61">
        <f t="shared" si="0"/>
        <v>1994048</v>
      </c>
      <c r="H14" s="29">
        <f>G14/G22*100</f>
        <v>0.38503653481249983</v>
      </c>
    </row>
    <row r="15" spans="1:8" ht="14.25" customHeight="1" x14ac:dyDescent="0.25">
      <c r="A15" s="15" t="s">
        <v>31</v>
      </c>
      <c r="B15" s="7" t="s">
        <v>2</v>
      </c>
      <c r="C15" s="61">
        <v>31095496</v>
      </c>
      <c r="D15" s="46">
        <f>C15/C22*100</f>
        <v>7.9678805164255238</v>
      </c>
      <c r="E15" s="61">
        <v>3596887</v>
      </c>
      <c r="F15" s="29">
        <f>E15/E22*100</f>
        <v>2.8183285558016302</v>
      </c>
      <c r="G15" s="61">
        <f t="shared" si="0"/>
        <v>34692383</v>
      </c>
      <c r="H15" s="29">
        <f>G15/G22*100</f>
        <v>6.6988532546398467</v>
      </c>
    </row>
    <row r="16" spans="1:8" ht="14.25" customHeight="1" x14ac:dyDescent="0.25">
      <c r="A16" s="15" t="s">
        <v>32</v>
      </c>
      <c r="B16" s="7" t="s">
        <v>3</v>
      </c>
      <c r="C16" s="61">
        <v>59022889</v>
      </c>
      <c r="D16" s="46">
        <f>C16/C22*100</f>
        <v>15.123969313312976</v>
      </c>
      <c r="E16" s="61">
        <v>0</v>
      </c>
      <c r="F16" s="29">
        <f>E16/E22*100</f>
        <v>0</v>
      </c>
      <c r="G16" s="61">
        <f t="shared" si="0"/>
        <v>59022889</v>
      </c>
      <c r="H16" s="29">
        <f>G16/G22*100</f>
        <v>11.396901506474675</v>
      </c>
    </row>
    <row r="17" spans="1:8" ht="14.25" customHeight="1" x14ac:dyDescent="0.25">
      <c r="A17" s="15" t="s">
        <v>33</v>
      </c>
      <c r="B17" s="7" t="s">
        <v>4</v>
      </c>
      <c r="C17" s="61">
        <v>19843913</v>
      </c>
      <c r="D17" s="46">
        <f>C17/C22*100</f>
        <v>5.084785518852736</v>
      </c>
      <c r="E17" s="61">
        <v>23085444</v>
      </c>
      <c r="F17" s="29">
        <f>E17/E22*100</f>
        <v>18.088521004012474</v>
      </c>
      <c r="G17" s="61">
        <f t="shared" si="0"/>
        <v>42929357</v>
      </c>
      <c r="H17" s="29">
        <f>G17/G22*100</f>
        <v>8.2893545496441075</v>
      </c>
    </row>
    <row r="18" spans="1:8" ht="14.25" customHeight="1" x14ac:dyDescent="0.25">
      <c r="A18" s="15" t="s">
        <v>34</v>
      </c>
      <c r="B18" s="7" t="s">
        <v>5</v>
      </c>
      <c r="C18" s="61">
        <v>50308661</v>
      </c>
      <c r="D18" s="46">
        <f>C18/C22*100</f>
        <v>12.891043763680651</v>
      </c>
      <c r="E18" s="61">
        <v>3190834</v>
      </c>
      <c r="F18" s="29">
        <f>E18/E22*100</f>
        <v>2.5001671108997137</v>
      </c>
      <c r="G18" s="61">
        <f t="shared" si="0"/>
        <v>53499495</v>
      </c>
      <c r="H18" s="29">
        <f>G18/G22*100</f>
        <v>10.330373275376852</v>
      </c>
    </row>
    <row r="19" spans="1:8" ht="14.25" customHeight="1" x14ac:dyDescent="0.25">
      <c r="A19" s="15" t="s">
        <v>35</v>
      </c>
      <c r="B19" s="7" t="s">
        <v>6</v>
      </c>
      <c r="C19" s="61">
        <v>33846235</v>
      </c>
      <c r="D19" s="46">
        <f>C19/C22*100</f>
        <v>8.672727278923599</v>
      </c>
      <c r="E19" s="61">
        <v>21923559</v>
      </c>
      <c r="F19" s="29">
        <f>E19/E22*100</f>
        <v>17.178129970305385</v>
      </c>
      <c r="G19" s="61">
        <f t="shared" si="0"/>
        <v>55769794</v>
      </c>
      <c r="H19" s="29">
        <f>G19/G22*100</f>
        <v>10.768751920197982</v>
      </c>
    </row>
    <row r="20" spans="1:8" ht="14.25" customHeight="1" x14ac:dyDescent="0.25">
      <c r="A20" s="15" t="s">
        <v>36</v>
      </c>
      <c r="B20" s="7" t="s">
        <v>7</v>
      </c>
      <c r="C20" s="61">
        <v>26104260</v>
      </c>
      <c r="D20" s="46">
        <f>C20/C22*100</f>
        <v>6.6889309194394633</v>
      </c>
      <c r="E20" s="61">
        <v>33642791</v>
      </c>
      <c r="F20" s="29">
        <f>E20/E22*100</f>
        <v>26.360694281517898</v>
      </c>
      <c r="G20" s="61">
        <f t="shared" si="0"/>
        <v>59747051</v>
      </c>
      <c r="H20" s="29">
        <f>G20/G22*100</f>
        <v>11.536732055750766</v>
      </c>
    </row>
    <row r="21" spans="1:8" ht="14.25" customHeight="1" x14ac:dyDescent="0.25">
      <c r="A21" s="15" t="s">
        <v>37</v>
      </c>
      <c r="B21" s="7" t="s">
        <v>67</v>
      </c>
      <c r="C21" s="61">
        <v>1182922</v>
      </c>
      <c r="D21" s="46">
        <f>C21/C22*100</f>
        <v>0.30311081567089698</v>
      </c>
      <c r="E21" s="61">
        <v>35225728</v>
      </c>
      <c r="F21" s="29">
        <f>E21/E22*100</f>
        <v>27.600999175481753</v>
      </c>
      <c r="G21" s="61">
        <f t="shared" si="0"/>
        <v>36408650</v>
      </c>
      <c r="H21" s="29">
        <f>G21/G22*100</f>
        <v>7.0302522472884919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390260571</v>
      </c>
      <c r="D22" s="10">
        <f t="shared" si="1"/>
        <v>100</v>
      </c>
      <c r="E22" s="10">
        <f t="shared" si="1"/>
        <v>127624829</v>
      </c>
      <c r="F22" s="27">
        <f t="shared" si="1"/>
        <v>100</v>
      </c>
      <c r="G22" s="10">
        <f>SUM(G11:G21)</f>
        <v>517885400.39999998</v>
      </c>
      <c r="H22" s="27">
        <f t="shared" si="1"/>
        <v>100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69" t="s">
        <v>93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69" t="s">
        <v>84</v>
      </c>
      <c r="C26" s="9"/>
      <c r="D26" s="21"/>
      <c r="E26" s="9"/>
      <c r="F26" s="18"/>
      <c r="G26" s="9"/>
      <c r="H26" s="18"/>
    </row>
    <row r="27" spans="1:8" x14ac:dyDescent="0.25">
      <c r="A27" s="18"/>
      <c r="B27" s="69" t="s">
        <v>89</v>
      </c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1"/>
      <c r="C29" s="54"/>
      <c r="D29" s="18"/>
    </row>
    <row r="30" spans="1:8" x14ac:dyDescent="0.25">
      <c r="A30" s="18"/>
      <c r="B30" s="41"/>
      <c r="C30" s="18"/>
      <c r="D30" s="18"/>
    </row>
    <row r="31" spans="1:8" x14ac:dyDescent="0.25">
      <c r="A31" s="18"/>
      <c r="B31" s="41"/>
      <c r="C31" s="18"/>
      <c r="D31" s="18"/>
    </row>
    <row r="32" spans="1:8" x14ac:dyDescent="0.25">
      <c r="A32" s="18"/>
      <c r="B32" s="41"/>
      <c r="C32" s="18"/>
      <c r="D32" s="18"/>
    </row>
    <row r="33" spans="1:8" x14ac:dyDescent="0.25">
      <c r="A33" s="18"/>
      <c r="B33" s="41"/>
      <c r="C33" s="18"/>
      <c r="D33" s="18"/>
    </row>
    <row r="34" spans="1:8" x14ac:dyDescent="0.25">
      <c r="A34" s="18"/>
      <c r="B34" s="41"/>
      <c r="C34" s="18"/>
      <c r="D34" s="18"/>
    </row>
    <row r="35" spans="1:8" x14ac:dyDescent="0.25">
      <c r="A35" s="18"/>
      <c r="B35" s="41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3"/>
      <c r="C42" s="6"/>
      <c r="D42" s="41"/>
      <c r="E42" s="16"/>
      <c r="F42" s="16"/>
      <c r="G42" s="16"/>
      <c r="H42" s="16"/>
    </row>
    <row r="43" spans="1:8" x14ac:dyDescent="0.25">
      <c r="A43" s="16"/>
      <c r="B43" s="43"/>
      <c r="C43" s="6"/>
      <c r="D43" s="41"/>
      <c r="E43" s="16"/>
      <c r="F43" s="16"/>
      <c r="G43" s="16"/>
      <c r="H43" s="16"/>
    </row>
    <row r="44" spans="1:8" x14ac:dyDescent="0.25">
      <c r="A44" s="16"/>
      <c r="B44" s="43"/>
      <c r="C44" s="6"/>
      <c r="D44" s="41"/>
      <c r="E44" s="16"/>
      <c r="F44" s="16"/>
      <c r="G44" s="16"/>
      <c r="H44" s="16"/>
    </row>
    <row r="45" spans="1:8" x14ac:dyDescent="0.25">
      <c r="A45" s="16"/>
      <c r="B45" s="43"/>
      <c r="C45" s="6"/>
      <c r="D45" s="41"/>
      <c r="E45" s="16"/>
      <c r="F45" s="16"/>
      <c r="G45" s="16"/>
      <c r="H45" s="16"/>
    </row>
    <row r="46" spans="1:8" x14ac:dyDescent="0.25">
      <c r="A46" s="16"/>
      <c r="B46" s="43"/>
      <c r="C46" s="6"/>
      <c r="D46" s="41"/>
      <c r="E46" s="16"/>
      <c r="F46" s="16"/>
      <c r="G46" s="16"/>
      <c r="H46" s="16"/>
    </row>
    <row r="47" spans="1:8" x14ac:dyDescent="0.25">
      <c r="A47" s="16"/>
      <c r="B47" s="43"/>
      <c r="C47" s="6"/>
      <c r="D47" s="41"/>
      <c r="E47" s="16"/>
      <c r="F47" s="16"/>
      <c r="G47" s="16"/>
      <c r="H47" s="16"/>
    </row>
    <row r="48" spans="1:8" x14ac:dyDescent="0.25">
      <c r="A48" s="16"/>
      <c r="B48" s="43"/>
      <c r="C48" s="6"/>
      <c r="D48" s="41"/>
      <c r="E48" s="16"/>
      <c r="F48" s="16"/>
      <c r="G48" s="16"/>
      <c r="H48" s="16"/>
    </row>
    <row r="49" spans="1:8" x14ac:dyDescent="0.25">
      <c r="A49" s="16"/>
      <c r="B49" s="43"/>
      <c r="C49" s="6"/>
      <c r="D49" s="18"/>
      <c r="E49" s="16"/>
      <c r="F49" s="16"/>
      <c r="G49" s="16"/>
      <c r="H49" s="16"/>
    </row>
    <row r="50" spans="1:8" x14ac:dyDescent="0.25">
      <c r="A50" s="16"/>
      <c r="B50" s="43"/>
      <c r="C50" s="6"/>
      <c r="D50" s="18"/>
      <c r="E50" s="16"/>
      <c r="F50" s="16"/>
      <c r="G50" s="16"/>
      <c r="H50" s="16"/>
    </row>
    <row r="51" spans="1:8" x14ac:dyDescent="0.25">
      <c r="A51" s="16"/>
      <c r="B51" s="43"/>
      <c r="C51" s="6"/>
      <c r="D51" s="18"/>
      <c r="E51" s="16"/>
      <c r="F51" s="16"/>
      <c r="G51" s="16"/>
      <c r="H51" s="16"/>
    </row>
    <row r="52" spans="1:8" x14ac:dyDescent="0.25">
      <c r="A52" s="16"/>
      <c r="B52" s="43"/>
      <c r="C52" s="6"/>
      <c r="D52" s="18"/>
      <c r="E52" s="16"/>
      <c r="F52" s="16"/>
      <c r="G52" s="16"/>
      <c r="H52" s="16"/>
    </row>
    <row r="53" spans="1:8" x14ac:dyDescent="0.25">
      <c r="A53" s="16"/>
      <c r="B53" s="43"/>
      <c r="C53" s="6"/>
      <c r="D53" s="18"/>
      <c r="E53" s="16"/>
      <c r="F53" s="16"/>
      <c r="G53" s="16"/>
      <c r="H53" s="16"/>
    </row>
    <row r="54" spans="1:8" x14ac:dyDescent="0.25">
      <c r="A54" s="16"/>
      <c r="B54" s="43"/>
      <c r="C54" s="6"/>
      <c r="D54" s="18"/>
      <c r="E54" s="16"/>
      <c r="F54" s="16"/>
      <c r="G54" s="16"/>
      <c r="H54" s="16"/>
    </row>
    <row r="55" spans="1:8" x14ac:dyDescent="0.25">
      <c r="A55" s="16"/>
      <c r="B55" s="44"/>
      <c r="C55" s="18"/>
      <c r="D55" s="18"/>
      <c r="E55" s="16"/>
      <c r="F55" s="16"/>
      <c r="G55" s="16"/>
      <c r="H55" s="16"/>
    </row>
    <row r="56" spans="1:8" x14ac:dyDescent="0.25">
      <c r="A56" s="16"/>
      <c r="B56" s="42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G11:G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9.5" customHeight="1" thickBot="1" x14ac:dyDescent="0.3">
      <c r="A9" s="74"/>
      <c r="B9" s="77"/>
      <c r="C9" s="50" t="s">
        <v>64</v>
      </c>
      <c r="D9" s="50" t="s">
        <v>73</v>
      </c>
      <c r="E9" s="81"/>
      <c r="F9" s="34" t="s">
        <v>66</v>
      </c>
      <c r="G9" s="34" t="s">
        <v>74</v>
      </c>
      <c r="H9" s="50" t="s">
        <v>64</v>
      </c>
      <c r="I9" s="50" t="s">
        <v>73</v>
      </c>
      <c r="J9" s="81"/>
      <c r="K9" s="34" t="s">
        <v>66</v>
      </c>
      <c r="L9" s="35" t="s">
        <v>74</v>
      </c>
    </row>
    <row r="10" spans="1:12" ht="16.5" customHeight="1" x14ac:dyDescent="0.25">
      <c r="A10" s="53" t="s">
        <v>27</v>
      </c>
      <c r="B10" s="7" t="s">
        <v>62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71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65</v>
      </c>
      <c r="C24" s="61">
        <v>1763207</v>
      </c>
      <c r="D24" s="61"/>
      <c r="E24" s="45">
        <f>IFERROR((D24-C24)/C24*100, "-")</f>
        <v>-100</v>
      </c>
      <c r="F24" s="45" t="s">
        <v>71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70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67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92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58</v>
      </c>
      <c r="B8" s="75" t="s">
        <v>87</v>
      </c>
      <c r="C8" s="70" t="s">
        <v>77</v>
      </c>
      <c r="D8" s="70"/>
      <c r="E8" s="70" t="s">
        <v>76</v>
      </c>
      <c r="F8" s="70"/>
      <c r="G8" s="70" t="s">
        <v>78</v>
      </c>
      <c r="H8" s="71"/>
    </row>
    <row r="9" spans="1:8" ht="21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</row>
    <row r="10" spans="1:8" ht="18.75" customHeight="1" thickBot="1" x14ac:dyDescent="0.3">
      <c r="A10" s="74"/>
      <c r="B10" s="77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</row>
    <row r="11" spans="1:8" x14ac:dyDescent="0.25">
      <c r="A11" s="15" t="s">
        <v>27</v>
      </c>
      <c r="B11" s="7" t="s">
        <v>12</v>
      </c>
      <c r="C11" s="61">
        <v>13192887</v>
      </c>
      <c r="D11" s="46">
        <f t="shared" ref="D11:D24" si="0">C11/C$25*100</f>
        <v>6.3837921691601256</v>
      </c>
      <c r="E11" s="61">
        <v>0</v>
      </c>
      <c r="F11" s="30">
        <f t="shared" ref="F11:F24" si="1">E11/E$25*100</f>
        <v>0</v>
      </c>
      <c r="G11" s="61">
        <f>C11+E11</f>
        <v>13192887</v>
      </c>
      <c r="H11" s="30">
        <f>G11/G$25*100</f>
        <v>5.8276509568775188</v>
      </c>
    </row>
    <row r="12" spans="1:8" x14ac:dyDescent="0.25">
      <c r="A12" s="15" t="s">
        <v>28</v>
      </c>
      <c r="B12" s="7" t="s">
        <v>13</v>
      </c>
      <c r="C12" s="61">
        <v>19632908</v>
      </c>
      <c r="D12" s="46">
        <f t="shared" si="0"/>
        <v>9.4999983209316632</v>
      </c>
      <c r="E12" s="61">
        <v>0</v>
      </c>
      <c r="F12" s="30">
        <f t="shared" si="1"/>
        <v>0</v>
      </c>
      <c r="G12" s="61">
        <f t="shared" ref="G12:G24" si="2">C12+E12</f>
        <v>19632908</v>
      </c>
      <c r="H12" s="30">
        <f t="shared" ref="H12:H24" si="3">G12/G$25*100</f>
        <v>8.6723804344332116</v>
      </c>
    </row>
    <row r="13" spans="1:8" x14ac:dyDescent="0.25">
      <c r="A13" s="15" t="s">
        <v>29</v>
      </c>
      <c r="B13" s="7" t="s">
        <v>14</v>
      </c>
      <c r="C13" s="61">
        <v>23770289</v>
      </c>
      <c r="D13" s="46">
        <f t="shared" si="0"/>
        <v>11.501999886520142</v>
      </c>
      <c r="E13" s="61">
        <v>0</v>
      </c>
      <c r="F13" s="30">
        <f t="shared" si="1"/>
        <v>0</v>
      </c>
      <c r="G13" s="61">
        <f t="shared" si="2"/>
        <v>23770289</v>
      </c>
      <c r="H13" s="30">
        <f t="shared" si="3"/>
        <v>10.499972252934869</v>
      </c>
    </row>
    <row r="14" spans="1:8" x14ac:dyDescent="0.25">
      <c r="A14" s="15" t="s">
        <v>30</v>
      </c>
      <c r="B14" s="7" t="s">
        <v>23</v>
      </c>
      <c r="C14" s="61">
        <v>9088956</v>
      </c>
      <c r="D14" s="46">
        <f t="shared" si="0"/>
        <v>4.3979764352291451</v>
      </c>
      <c r="E14" s="61">
        <v>0</v>
      </c>
      <c r="F14" s="30">
        <f t="shared" si="1"/>
        <v>0</v>
      </c>
      <c r="G14" s="61">
        <f t="shared" si="2"/>
        <v>9088956</v>
      </c>
      <c r="H14" s="30">
        <f t="shared" si="3"/>
        <v>4.0148348978064972</v>
      </c>
    </row>
    <row r="15" spans="1:8" x14ac:dyDescent="0.25">
      <c r="A15" s="15" t="s">
        <v>31</v>
      </c>
      <c r="B15" s="7" t="s">
        <v>16</v>
      </c>
      <c r="C15" s="61">
        <v>9728747</v>
      </c>
      <c r="D15" s="46">
        <f t="shared" si="0"/>
        <v>4.7075593775903677</v>
      </c>
      <c r="E15" s="61">
        <v>17910963</v>
      </c>
      <c r="F15" s="30">
        <f t="shared" si="1"/>
        <v>90.816819141310518</v>
      </c>
      <c r="G15" s="61">
        <f t="shared" si="2"/>
        <v>27639710</v>
      </c>
      <c r="H15" s="30">
        <f t="shared" si="3"/>
        <v>12.209198974365286</v>
      </c>
    </row>
    <row r="16" spans="1:8" x14ac:dyDescent="0.25">
      <c r="A16" s="15" t="s">
        <v>32</v>
      </c>
      <c r="B16" s="7" t="s">
        <v>17</v>
      </c>
      <c r="C16" s="61">
        <v>5868409</v>
      </c>
      <c r="D16" s="46">
        <f t="shared" si="0"/>
        <v>2.8396137569910818</v>
      </c>
      <c r="E16" s="61">
        <v>0</v>
      </c>
      <c r="F16" s="30">
        <f t="shared" si="1"/>
        <v>0</v>
      </c>
      <c r="G16" s="61">
        <f t="shared" si="2"/>
        <v>5868409</v>
      </c>
      <c r="H16" s="30">
        <f t="shared" si="3"/>
        <v>2.5922331726329984</v>
      </c>
    </row>
    <row r="17" spans="1:8" x14ac:dyDescent="0.25">
      <c r="A17" s="15" t="s">
        <v>33</v>
      </c>
      <c r="B17" s="7" t="s">
        <v>18</v>
      </c>
      <c r="C17" s="61">
        <v>15760601</v>
      </c>
      <c r="D17" s="46">
        <f t="shared" si="0"/>
        <v>7.6262611242753184</v>
      </c>
      <c r="E17" s="61">
        <v>0</v>
      </c>
      <c r="F17" s="30">
        <f t="shared" si="1"/>
        <v>0</v>
      </c>
      <c r="G17" s="61">
        <f t="shared" si="2"/>
        <v>15760601</v>
      </c>
      <c r="H17" s="30">
        <f t="shared" si="3"/>
        <v>6.9618788896330859</v>
      </c>
    </row>
    <row r="18" spans="1:8" x14ac:dyDescent="0.25">
      <c r="A18" s="15" t="s">
        <v>34</v>
      </c>
      <c r="B18" s="7" t="s">
        <v>19</v>
      </c>
      <c r="C18" s="61">
        <v>14261925</v>
      </c>
      <c r="D18" s="46">
        <f t="shared" si="0"/>
        <v>6.9010797357810318</v>
      </c>
      <c r="E18" s="61">
        <v>0</v>
      </c>
      <c r="F18" s="30">
        <f t="shared" si="1"/>
        <v>0</v>
      </c>
      <c r="G18" s="61">
        <f t="shared" si="2"/>
        <v>14261925</v>
      </c>
      <c r="H18" s="30">
        <f t="shared" si="3"/>
        <v>6.2998736268388713</v>
      </c>
    </row>
    <row r="19" spans="1:8" x14ac:dyDescent="0.25">
      <c r="A19" s="15" t="s">
        <v>35</v>
      </c>
      <c r="B19" s="7" t="s">
        <v>11</v>
      </c>
      <c r="C19" s="61">
        <v>24455079</v>
      </c>
      <c r="D19" s="46">
        <f t="shared" si="0"/>
        <v>11.833357006422645</v>
      </c>
      <c r="E19" s="61">
        <v>0</v>
      </c>
      <c r="F19" s="30">
        <f t="shared" si="1"/>
        <v>0</v>
      </c>
      <c r="G19" s="61">
        <f t="shared" si="2"/>
        <v>24455079</v>
      </c>
      <c r="H19" s="30">
        <f t="shared" si="3"/>
        <v>10.802462306761614</v>
      </c>
    </row>
    <row r="20" spans="1:8" x14ac:dyDescent="0.25">
      <c r="A20" s="15" t="s">
        <v>36</v>
      </c>
      <c r="B20" s="7" t="s">
        <v>15</v>
      </c>
      <c r="C20" s="67">
        <v>10132675</v>
      </c>
      <c r="D20" s="46">
        <f t="shared" si="0"/>
        <v>4.9030126095709434</v>
      </c>
      <c r="E20" s="61">
        <v>0</v>
      </c>
      <c r="F20" s="30">
        <f t="shared" si="1"/>
        <v>0</v>
      </c>
      <c r="G20" s="61">
        <f t="shared" si="2"/>
        <v>10132675</v>
      </c>
      <c r="H20" s="30">
        <f t="shared" si="3"/>
        <v>4.4758734884547184</v>
      </c>
    </row>
    <row r="21" spans="1:8" x14ac:dyDescent="0.25">
      <c r="A21" s="15" t="s">
        <v>37</v>
      </c>
      <c r="B21" s="7" t="s">
        <v>65</v>
      </c>
      <c r="C21" s="61">
        <v>15568529</v>
      </c>
      <c r="D21" s="46">
        <f t="shared" si="0"/>
        <v>7.5333210627470937</v>
      </c>
      <c r="E21" s="61">
        <v>0</v>
      </c>
      <c r="F21" s="30">
        <f t="shared" si="1"/>
        <v>0</v>
      </c>
      <c r="G21" s="61">
        <f t="shared" si="2"/>
        <v>15568529</v>
      </c>
      <c r="H21" s="30">
        <f t="shared" si="3"/>
        <v>6.8770355513562267</v>
      </c>
    </row>
    <row r="22" spans="1:8" x14ac:dyDescent="0.25">
      <c r="A22" s="15" t="s">
        <v>38</v>
      </c>
      <c r="B22" s="7" t="s">
        <v>22</v>
      </c>
      <c r="C22" s="61">
        <v>2855979</v>
      </c>
      <c r="D22" s="46">
        <f t="shared" si="0"/>
        <v>1.3819550167818284</v>
      </c>
      <c r="E22" s="61">
        <v>0</v>
      </c>
      <c r="F22" s="30">
        <f t="shared" si="1"/>
        <v>0</v>
      </c>
      <c r="G22" s="61">
        <f t="shared" si="2"/>
        <v>2855979</v>
      </c>
      <c r="H22" s="30">
        <f t="shared" si="3"/>
        <v>1.2615622912689313</v>
      </c>
    </row>
    <row r="23" spans="1:8" x14ac:dyDescent="0.25">
      <c r="A23" s="15" t="s">
        <v>39</v>
      </c>
      <c r="B23" s="7" t="s">
        <v>20</v>
      </c>
      <c r="C23" s="61">
        <v>13211720</v>
      </c>
      <c r="D23" s="46">
        <f t="shared" si="0"/>
        <v>6.3929051069061842</v>
      </c>
      <c r="E23" s="61">
        <v>0</v>
      </c>
      <c r="F23" s="30">
        <f t="shared" si="1"/>
        <v>0</v>
      </c>
      <c r="G23" s="61">
        <f t="shared" si="2"/>
        <v>13211720</v>
      </c>
      <c r="H23" s="30">
        <f t="shared" si="3"/>
        <v>5.8359699965593457</v>
      </c>
    </row>
    <row r="24" spans="1:8" x14ac:dyDescent="0.25">
      <c r="A24" s="15" t="s">
        <v>40</v>
      </c>
      <c r="B24" s="7" t="s">
        <v>25</v>
      </c>
      <c r="C24" s="61">
        <v>29133522</v>
      </c>
      <c r="D24" s="46">
        <f t="shared" si="0"/>
        <v>14.097168391092429</v>
      </c>
      <c r="E24" s="61">
        <v>1811114</v>
      </c>
      <c r="F24" s="30">
        <f t="shared" si="1"/>
        <v>9.1831808586894788</v>
      </c>
      <c r="G24" s="61">
        <f t="shared" si="2"/>
        <v>30944636</v>
      </c>
      <c r="H24" s="30">
        <f t="shared" si="3"/>
        <v>13.669073160076827</v>
      </c>
    </row>
    <row r="25" spans="1:8" x14ac:dyDescent="0.25">
      <c r="A25" s="3"/>
      <c r="B25" s="4" t="s">
        <v>56</v>
      </c>
      <c r="C25" s="68">
        <f>SUM(C11:C24)</f>
        <v>206662226</v>
      </c>
      <c r="D25" s="31">
        <f t="shared" ref="D25:H25" si="4">SUM(D11:D24)</f>
        <v>99.999999999999986</v>
      </c>
      <c r="E25" s="68">
        <f>SUM(E11:E24)</f>
        <v>19722077</v>
      </c>
      <c r="F25" s="31">
        <f t="shared" si="4"/>
        <v>100</v>
      </c>
      <c r="G25" s="68">
        <f t="shared" si="4"/>
        <v>226384303</v>
      </c>
      <c r="H25" s="31">
        <f t="shared" si="4"/>
        <v>100</v>
      </c>
    </row>
    <row r="26" spans="1:8" x14ac:dyDescent="0.25">
      <c r="D26" s="32"/>
      <c r="E26" s="32"/>
      <c r="F26" s="32"/>
      <c r="G26" s="32"/>
      <c r="H26" s="32"/>
    </row>
    <row r="27" spans="1:8" x14ac:dyDescent="0.25">
      <c r="D27" s="48"/>
    </row>
    <row r="28" spans="1:8" x14ac:dyDescent="0.25">
      <c r="B28" s="69" t="s">
        <v>94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7"/>
    </row>
    <row r="32" spans="1:8" x14ac:dyDescent="0.25">
      <c r="C32" s="6"/>
      <c r="D32" s="6"/>
      <c r="E32" s="18"/>
      <c r="G32" s="18"/>
    </row>
    <row r="33" spans="2:3" x14ac:dyDescent="0.25">
      <c r="C33" s="38"/>
    </row>
    <row r="35" spans="2:3" x14ac:dyDescent="0.25">
      <c r="C35" s="51"/>
    </row>
    <row r="36" spans="2:3" x14ac:dyDescent="0.25">
      <c r="C36" s="51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E16:E24 E11:E14 E29 C32:D32 C29:C30 G11:G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G11:G24" formula="1"/>
    <ignoredError sqref="G25 H12:H25" evalError="1"/>
    <ignoredError sqref="D25" evalError="1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8.75" customHeight="1" thickBot="1" x14ac:dyDescent="0.3">
      <c r="A9" s="74"/>
      <c r="B9" s="77"/>
      <c r="C9" s="50" t="s">
        <v>64</v>
      </c>
      <c r="D9" s="50" t="s">
        <v>73</v>
      </c>
      <c r="E9" s="81"/>
      <c r="F9" s="34" t="s">
        <v>66</v>
      </c>
      <c r="G9" s="34" t="s">
        <v>74</v>
      </c>
      <c r="H9" s="62" t="s">
        <v>64</v>
      </c>
      <c r="I9" s="62" t="s">
        <v>73</v>
      </c>
      <c r="J9" s="81"/>
      <c r="K9" s="34" t="s">
        <v>66</v>
      </c>
      <c r="L9" s="35" t="s">
        <v>74</v>
      </c>
    </row>
    <row r="10" spans="1:12" x14ac:dyDescent="0.25">
      <c r="A10" s="15" t="s">
        <v>27</v>
      </c>
      <c r="B10" s="7" t="s">
        <v>62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71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65</v>
      </c>
      <c r="C28" s="61">
        <v>3457671</v>
      </c>
      <c r="D28" s="61"/>
      <c r="E28" s="45">
        <f t="shared" si="0"/>
        <v>-2.9023985855764547</v>
      </c>
      <c r="F28" s="45" t="s">
        <v>71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72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71</v>
      </c>
      <c r="G32" s="46" t="s">
        <v>71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71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67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2020-09-16T13:34:44Z</cp:lastPrinted>
  <dcterms:created xsi:type="dcterms:W3CDTF">2018-01-08T12:56:16Z</dcterms:created>
  <dcterms:modified xsi:type="dcterms:W3CDTF">2023-12-26T10:13:30Z</dcterms:modified>
</cp:coreProperties>
</file>