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3\KVARTALNI\III K\Jezici\HR EV UPLOAD 2X1223\"/>
    </mc:Choice>
  </mc:AlternateContent>
  <xr:revisionPtr revIDLastSave="0" documentId="13_ncr:1_{C2EE2355-3739-4A4D-B5F7-ED412F53DE8C}" xr6:coauthVersionLast="47" xr6:coauthVersionMax="47" xr10:uidLastSave="{00000000-0000-0000-0000-000000000000}"/>
  <bookViews>
    <workbookView xWindow="-120" yWindow="-120" windowWidth="15600" windowHeight="11040" tabRatio="431" xr2:uid="{00000000-000D-0000-FFFF-FFFF00000000}"/>
  </bookViews>
  <sheets>
    <sheet name="BiH" sheetId="23" r:id="rId1"/>
    <sheet name="FBiH" sheetId="24" r:id="rId2"/>
    <sheet name="RS" sheetId="2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23" l="1"/>
  <c r="E31" i="23" s="1"/>
  <c r="E37" i="23" s="1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C31" i="24"/>
  <c r="F28" i="25"/>
  <c r="E31" i="25"/>
  <c r="E31" i="24" l="1"/>
  <c r="C13" i="23" l="1"/>
  <c r="C14" i="23"/>
  <c r="C15" i="23"/>
  <c r="C16" i="23"/>
  <c r="C17" i="23"/>
  <c r="C18" i="23"/>
  <c r="C19" i="23"/>
  <c r="C20" i="23"/>
  <c r="C21" i="23"/>
  <c r="C22" i="23"/>
  <c r="C23" i="23"/>
  <c r="C24" i="23"/>
  <c r="C25" i="23"/>
  <c r="C26" i="23"/>
  <c r="C27" i="23"/>
  <c r="C28" i="23"/>
  <c r="C29" i="23"/>
  <c r="C30" i="23"/>
  <c r="C32" i="23"/>
  <c r="C33" i="23"/>
  <c r="C34" i="23"/>
  <c r="C35" i="23"/>
  <c r="C31" i="23" l="1"/>
  <c r="C36" i="24"/>
  <c r="E36" i="24" l="1"/>
  <c r="E33" i="23" l="1"/>
  <c r="E34" i="23"/>
  <c r="E35" i="23"/>
  <c r="E32" i="23"/>
  <c r="E13" i="23"/>
  <c r="C36" i="25" l="1"/>
  <c r="E36" i="25"/>
  <c r="C31" i="25"/>
  <c r="E36" i="23"/>
  <c r="C36" i="23"/>
  <c r="E37" i="24"/>
  <c r="C37" i="24"/>
  <c r="D13" i="24" s="1"/>
  <c r="F31" i="23" l="1"/>
  <c r="D33" i="25"/>
  <c r="D35" i="25"/>
  <c r="D30" i="25"/>
  <c r="D28" i="25"/>
  <c r="D26" i="25"/>
  <c r="D22" i="25"/>
  <c r="D14" i="25"/>
  <c r="D34" i="25"/>
  <c r="D32" i="25"/>
  <c r="D29" i="25"/>
  <c r="D27" i="25"/>
  <c r="D25" i="25"/>
  <c r="D23" i="25"/>
  <c r="D21" i="25"/>
  <c r="D19" i="25"/>
  <c r="D17" i="25"/>
  <c r="D15" i="25"/>
  <c r="D13" i="25"/>
  <c r="D24" i="25"/>
  <c r="D20" i="25"/>
  <c r="D18" i="25"/>
  <c r="D16" i="25"/>
  <c r="F33" i="25"/>
  <c r="F35" i="25"/>
  <c r="F30" i="25"/>
  <c r="F26" i="25"/>
  <c r="F24" i="25"/>
  <c r="F22" i="25"/>
  <c r="F20" i="25"/>
  <c r="F18" i="25"/>
  <c r="F16" i="25"/>
  <c r="F14" i="25"/>
  <c r="F34" i="25"/>
  <c r="F32" i="25"/>
  <c r="F29" i="25"/>
  <c r="F27" i="25"/>
  <c r="F25" i="25"/>
  <c r="F23" i="25"/>
  <c r="F21" i="25"/>
  <c r="F19" i="25"/>
  <c r="F17" i="25"/>
  <c r="F15" i="25"/>
  <c r="F13" i="25"/>
  <c r="E37" i="25"/>
  <c r="F36" i="25" s="1"/>
  <c r="C37" i="25"/>
  <c r="D36" i="25" s="1"/>
  <c r="D35" i="24"/>
  <c r="D30" i="24"/>
  <c r="D18" i="24"/>
  <c r="D36" i="24"/>
  <c r="D32" i="24"/>
  <c r="D24" i="24"/>
  <c r="F36" i="24"/>
  <c r="F28" i="24"/>
  <c r="F20" i="24"/>
  <c r="F13" i="24"/>
  <c r="F25" i="24"/>
  <c r="F16" i="24"/>
  <c r="F31" i="24"/>
  <c r="F35" i="24"/>
  <c r="F33" i="24"/>
  <c r="F29" i="24"/>
  <c r="F27" i="24"/>
  <c r="F23" i="24"/>
  <c r="F21" i="24"/>
  <c r="F19" i="24"/>
  <c r="F17" i="24"/>
  <c r="F15" i="24"/>
  <c r="F32" i="24"/>
  <c r="F26" i="24"/>
  <c r="F22" i="24"/>
  <c r="F18" i="24"/>
  <c r="F14" i="24"/>
  <c r="F34" i="24"/>
  <c r="F30" i="24"/>
  <c r="F24" i="24"/>
  <c r="D33" i="24"/>
  <c r="D31" i="24"/>
  <c r="D29" i="24"/>
  <c r="D27" i="24"/>
  <c r="D25" i="24"/>
  <c r="D23" i="24"/>
  <c r="D21" i="24"/>
  <c r="D19" i="24"/>
  <c r="D17" i="24"/>
  <c r="D15" i="24"/>
  <c r="D34" i="24"/>
  <c r="D28" i="24"/>
  <c r="D26" i="24"/>
  <c r="D22" i="24"/>
  <c r="D20" i="24"/>
  <c r="D16" i="24"/>
  <c r="D14" i="24"/>
  <c r="C37" i="23"/>
  <c r="D37" i="24" l="1"/>
  <c r="D31" i="25"/>
  <c r="D37" i="25" s="1"/>
  <c r="F31" i="25"/>
  <c r="F35" i="23"/>
  <c r="F36" i="23"/>
  <c r="F37" i="23" s="1"/>
  <c r="F33" i="23"/>
  <c r="F32" i="23"/>
  <c r="F16" i="23"/>
  <c r="F13" i="23"/>
  <c r="F24" i="23"/>
  <c r="D28" i="23"/>
  <c r="D13" i="23"/>
  <c r="D31" i="23"/>
  <c r="D22" i="23"/>
  <c r="F37" i="24"/>
  <c r="F30" i="23"/>
  <c r="F28" i="23"/>
  <c r="F22" i="23"/>
  <c r="F18" i="23"/>
  <c r="F25" i="23"/>
  <c r="F23" i="23"/>
  <c r="F19" i="23"/>
  <c r="F17" i="23"/>
  <c r="F29" i="23"/>
  <c r="F26" i="23"/>
  <c r="F20" i="23"/>
  <c r="F14" i="23"/>
  <c r="F27" i="23"/>
  <c r="F21" i="23"/>
  <c r="F15" i="23"/>
  <c r="F34" i="23"/>
  <c r="D35" i="23"/>
  <c r="D33" i="23"/>
  <c r="D30" i="23"/>
  <c r="D26" i="23"/>
  <c r="D24" i="23"/>
  <c r="D20" i="23"/>
  <c r="D18" i="23"/>
  <c r="D14" i="23"/>
  <c r="D36" i="23"/>
  <c r="D34" i="23"/>
  <c r="D32" i="23"/>
  <c r="D29" i="23"/>
  <c r="D27" i="23"/>
  <c r="D25" i="23"/>
  <c r="D23" i="23"/>
  <c r="D21" i="23"/>
  <c r="D19" i="23"/>
  <c r="D17" i="23"/>
  <c r="D15" i="23"/>
  <c r="D16" i="23"/>
  <c r="D37" i="23" l="1"/>
</calcChain>
</file>

<file path=xl/sharedStrings.xml><?xml version="1.0" encoding="utf-8"?>
<sst xmlns="http://schemas.openxmlformats.org/spreadsheetml/2006/main" count="185" uniqueCount="62">
  <si>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</si>
  <si>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</si>
  <si>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</si>
  <si>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</si>
  <si>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</si>
  <si>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</si>
  <si>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</si>
  <si>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</si>
  <si>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</si>
  <si>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</si>
  <si>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</si>
  <si>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</si>
  <si>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</si>
  <si>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</si>
  <si>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</si>
  <si>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</si>
  <si>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</si>
  <si>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</si>
  <si>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</si>
  <si>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</si>
  <si>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</si>
  <si>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</si>
  <si>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</si>
  <si>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</si>
  <si>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</si>
  <si>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</si>
  <si>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>Vrsta osiguranja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</si>
  <si>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</si>
  <si>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</si>
  <si>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</si>
  <si>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</si>
  <si>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</si>
  <si>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</si>
  <si>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</si>
  <si>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</si>
  <si>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</si>
  <si>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</si>
  <si>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</si>
  <si>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</si>
  <si>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</si>
  <si>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</si>
  <si>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</si>
  <si>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</si>
  <si>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</si>
  <si>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</si>
  <si>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</si>
  <si>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</si>
  <si>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</si>
  <si>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</si>
  <si>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Šifra</t>
  </si>
  <si>
    <t>Udio</t>
  </si>
  <si>
    <t>Broj isplaćenih šteta</t>
  </si>
  <si>
    <t>Vrijednost isplaćenih šteta</t>
  </si>
  <si>
    <t>BROJ I VRIJEDNOST ISPLAĆENIH ŠTETA PO VRSTAMA OSIGURANJA U BOSNI I HERCEGOVINI</t>
  </si>
  <si>
    <t>BROJ I VRIJEDNOST ISPLAĆENIH ŠTETA PO VRSTAMA OSIGURANJA U FEDERACIJI BOSNE I HERCEGOVINE*</t>
  </si>
  <si>
    <t>BROJ I VRIJEDNOST ISPLAĆENIH ŠTETA PO VRSTAMA OSIGURANJA U REPUBLICI SRPSKOJ*</t>
  </si>
  <si>
    <t>I-IX-2023</t>
  </si>
  <si>
    <t xml:space="preserve">Osiguranje robe u prijevozu </t>
  </si>
  <si>
    <t>Osiguranje jamstva</t>
  </si>
  <si>
    <t>Osiguranje raznih financijskih gubitaka</t>
  </si>
  <si>
    <t>*Podatci su dati na osnovu nerevidiranih izvješća društava za sjedištem u Federaciji Bosne i Hercegovine.</t>
  </si>
  <si>
    <t>*Podatci su dati na osnovu nerevidiranih izvješća društava za sjedištem u Republici Srpskoj.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</si>
</sst>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+#,##0.00_ ;\-#,##0.00\ 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mbria"/>
      <family val="1"/>
      <scheme val="major"/>
    </font>
    <font>
      <sz val="10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theme="1" tint="4.9989318521683403E-2"/>
      </top>
      <bottom/>
      <diagonal/>
    </border>
    <border>
      <left/>
      <right style="thin">
        <color theme="0" tint="-0.499984740745262"/>
      </right>
      <top/>
      <bottom style="medium">
        <color theme="1" tint="4.9989318521683403E-2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6" fillId="0" borderId="0"/>
    <xf numFmtId="0" fontId="12" fillId="0" borderId="0"/>
  </cellStyleXfs>
  <cellXfs count="67">
    <xf numFmtId="0" fontId="0" fillId="0" borderId="0" xfId="0"/>
    <xf numFmtId="0" fontId="0" fillId="0" borderId="0" xfId="0" applyBorder="1"/>
    <xf numFmtId="4" fontId="4" fillId="2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2" borderId="7" xfId="0" applyFont="1" applyFill="1" applyBorder="1"/>
    <xf numFmtId="0" fontId="4" fillId="0" borderId="0" xfId="0" applyFont="1" applyBorder="1" applyAlignment="1"/>
    <xf numFmtId="0" fontId="4" fillId="0" borderId="1" xfId="2" applyFont="1" applyFill="1" applyBorder="1" applyAlignment="1">
      <alignment vertical="center" wrapText="1" shrinkToFit="1"/>
    </xf>
    <xf numFmtId="49" fontId="5" fillId="3" borderId="4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/>
    <xf numFmtId="1" fontId="5" fillId="3" borderId="5" xfId="0" applyNumberFormat="1" applyFont="1" applyFill="1" applyBorder="1" applyAlignment="1">
      <alignment horizontal="right" vertical="center"/>
    </xf>
    <xf numFmtId="0" fontId="10" fillId="0" borderId="0" xfId="0" applyFont="1"/>
    <xf numFmtId="164" fontId="4" fillId="0" borderId="0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3" fontId="4" fillId="2" borderId="2" xfId="0" applyNumberFormat="1" applyFont="1" applyFill="1" applyBorder="1"/>
    <xf numFmtId="3" fontId="0" fillId="0" borderId="0" xfId="0" applyNumberFormat="1" applyFont="1"/>
    <xf numFmtId="4" fontId="0" fillId="0" borderId="0" xfId="0" applyNumberFormat="1" applyFont="1"/>
    <xf numFmtId="0" fontId="0" fillId="0" borderId="0" xfId="0" applyFont="1"/>
    <xf numFmtId="4" fontId="11" fillId="0" borderId="0" xfId="0" applyNumberFormat="1" applyFont="1"/>
    <xf numFmtId="0" fontId="8" fillId="2" borderId="0" xfId="0" applyFont="1" applyFill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/>
    <xf numFmtId="4" fontId="4" fillId="0" borderId="14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49" fontId="4" fillId="0" borderId="15" xfId="2" applyNumberFormat="1" applyFont="1" applyFill="1" applyBorder="1" applyAlignment="1">
      <alignment horizontal="center" vertical="center" shrinkToFit="1"/>
    </xf>
    <xf numFmtId="49" fontId="4" fillId="0" borderId="15" xfId="0" applyNumberFormat="1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0" fontId="9" fillId="2" borderId="17" xfId="0" applyFont="1" applyFill="1" applyBorder="1"/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3" fontId="5" fillId="3" borderId="6" xfId="0" applyNumberFormat="1" applyFont="1" applyFill="1" applyBorder="1" applyAlignment="1">
      <alignment horizontal="right" vertical="center"/>
    </xf>
    <xf numFmtId="164" fontId="4" fillId="0" borderId="23" xfId="0" applyNumberFormat="1" applyFont="1" applyFill="1" applyBorder="1" applyAlignment="1">
      <alignment horizontal="right" vertical="center" wrapText="1"/>
    </xf>
    <xf numFmtId="4" fontId="4" fillId="2" borderId="3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/>
    </xf>
    <xf numFmtId="3" fontId="14" fillId="0" borderId="0" xfId="0" applyNumberFormat="1" applyFont="1" applyBorder="1" applyAlignment="1">
      <alignment horizontal="right" vertical="center"/>
    </xf>
    <xf numFmtId="1" fontId="5" fillId="3" borderId="6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3" fontId="5" fillId="3" borderId="5" xfId="0" applyNumberFormat="1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</cellXfs>
  <cellStyles count="12">
    <cellStyle name="Normal 2" xfId="9" xr:uid="{00000000-0005-0000-0000-000001000000}"/>
    <cellStyle name="Normal 2 2" xfId="11" xr:uid="{00000000-0005-0000-0000-000002000000}"/>
    <cellStyle name="Normal 3" xfId="10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6" xr:uid="{00000000-0005-0000-0000-000006000000}"/>
    <cellStyle name="Obično 2" xfId="2" xr:uid="{00000000-0005-0000-0000-000007000000}"/>
    <cellStyle name="Obično 2 2" xfId="3" xr:uid="{00000000-0005-0000-0000-000008000000}"/>
    <cellStyle name="Obično 3" xfId="7" xr:uid="{00000000-0005-0000-0000-000009000000}"/>
    <cellStyle name="Obično 4" xfId="4" xr:uid="{00000000-0005-0000-0000-00000A000000}"/>
    <cellStyle name="Obično 4 2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showGridLines="0" tabSelected="1" showRuler="0" view="pageLayout" zoomScale="65" zoomScaleNormal="70" zoomScalePageLayoutView="65" workbookViewId="0">
      <selection activeCell="A6" sqref="A6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</cols>
  <sheetData>
    <row r="1" spans="1:8" x14ac:dyDescent="0.25">
      <c r="B1" s="23"/>
    </row>
    <row r="5" spans="1:8" x14ac:dyDescent="0.25">
      <c r="D5" s="10"/>
      <c r="E5" s="10"/>
      <c r="F5" s="10"/>
    </row>
    <row r="6" spans="1:8" x14ac:dyDescent="0.25">
      <c r="A6" s="42" t="s">
        <v>53</v>
      </c>
      <c r="C6" s="16"/>
      <c r="D6" s="3"/>
      <c r="E6" s="3"/>
      <c r="F6" s="3"/>
    </row>
    <row r="7" spans="1:8" x14ac:dyDescent="0.25">
      <c r="A7" s="42"/>
      <c r="C7" s="16"/>
      <c r="D7" s="3"/>
      <c r="E7" s="3"/>
      <c r="F7" s="3"/>
    </row>
    <row r="8" spans="1:8" x14ac:dyDescent="0.25">
      <c r="C8" s="4"/>
      <c r="D8" s="4"/>
      <c r="E8" s="4"/>
      <c r="F8" s="4"/>
    </row>
    <row r="9" spans="1:8" ht="15.75" thickBot="1" x14ac:dyDescent="0.3">
      <c r="C9" s="4"/>
      <c r="D9" s="4"/>
      <c r="E9" s="4"/>
      <c r="F9" s="4"/>
    </row>
    <row r="10" spans="1:8" ht="18" customHeight="1" x14ac:dyDescent="0.25">
      <c r="A10" s="15"/>
      <c r="B10" s="63" t="s">
        <v>26</v>
      </c>
      <c r="C10" s="61"/>
      <c r="D10" s="61"/>
      <c r="E10" s="61"/>
      <c r="F10" s="62"/>
    </row>
    <row r="11" spans="1:8" ht="38.25" customHeight="1" x14ac:dyDescent="0.25">
      <c r="A11" s="12" t="s">
        <v>49</v>
      </c>
      <c r="B11" s="64"/>
      <c r="C11" s="31" t="s">
        <v>51</v>
      </c>
      <c r="D11" s="31" t="s">
        <v>50</v>
      </c>
      <c r="E11" s="43" t="s">
        <v>52</v>
      </c>
      <c r="F11" s="54" t="s">
        <v>50</v>
      </c>
    </row>
    <row r="12" spans="1:8" ht="31.5" customHeight="1" thickBot="1" x14ac:dyDescent="0.3">
      <c r="A12" s="11"/>
      <c r="B12" s="65"/>
      <c r="C12" s="13" t="s">
        <v>56</v>
      </c>
      <c r="D12" s="13" t="s">
        <v>25</v>
      </c>
      <c r="E12" s="13" t="s">
        <v>56</v>
      </c>
      <c r="F12" s="55" t="s">
        <v>25</v>
      </c>
    </row>
    <row r="13" spans="1:8" x14ac:dyDescent="0.25">
      <c r="A13" s="36" t="s">
        <v>0</v>
      </c>
      <c r="B13" s="14" t="s">
        <v>27</v>
      </c>
      <c r="C13" s="32">
        <f>FBiH!C13+RS!C13</f>
        <v>12845</v>
      </c>
      <c r="D13" s="24">
        <f t="shared" ref="D13:D36" si="0">C13/C$37*100</f>
        <v>10.020516901089813</v>
      </c>
      <c r="E13" s="32">
        <f>FBiH!E13+RS!E13</f>
        <v>17625903</v>
      </c>
      <c r="F13" s="50">
        <f t="shared" ref="F13:F36" si="1">E13/E$37*100</f>
        <v>5.8310412973780341</v>
      </c>
    </row>
    <row r="14" spans="1:8" x14ac:dyDescent="0.25">
      <c r="A14" s="37" t="s">
        <v>1</v>
      </c>
      <c r="B14" s="14" t="s">
        <v>28</v>
      </c>
      <c r="C14" s="32">
        <f>FBiH!C14+RS!C14</f>
        <v>26592</v>
      </c>
      <c r="D14" s="24">
        <f t="shared" si="0"/>
        <v>20.744693299632569</v>
      </c>
      <c r="E14" s="32">
        <f>FBiH!E14+RS!E14</f>
        <v>5857295</v>
      </c>
      <c r="F14" s="50">
        <f t="shared" si="1"/>
        <v>1.9377236466083962</v>
      </c>
      <c r="H14" s="1"/>
    </row>
    <row r="15" spans="1:8" x14ac:dyDescent="0.25">
      <c r="A15" s="37" t="s">
        <v>2</v>
      </c>
      <c r="B15" s="14" t="s">
        <v>29</v>
      </c>
      <c r="C15" s="32">
        <f>FBiH!C15+RS!C15</f>
        <v>20545</v>
      </c>
      <c r="D15" s="24">
        <f t="shared" si="0"/>
        <v>16.027366269590519</v>
      </c>
      <c r="E15" s="32">
        <f>FBiH!E15+RS!E15</f>
        <v>47901235</v>
      </c>
      <c r="F15" s="50">
        <f t="shared" si="1"/>
        <v>15.846795451013776</v>
      </c>
    </row>
    <row r="16" spans="1:8" x14ac:dyDescent="0.25">
      <c r="A16" s="37" t="s">
        <v>3</v>
      </c>
      <c r="B16" s="14" t="s">
        <v>30</v>
      </c>
      <c r="C16" s="32">
        <f>FBiH!C16+RS!C16</f>
        <v>0</v>
      </c>
      <c r="D16" s="24">
        <f t="shared" si="0"/>
        <v>0</v>
      </c>
      <c r="E16" s="32">
        <f>FBiH!E16+RS!E16</f>
        <v>0</v>
      </c>
      <c r="F16" s="50">
        <f t="shared" si="1"/>
        <v>0</v>
      </c>
    </row>
    <row r="17" spans="1:6" x14ac:dyDescent="0.25">
      <c r="A17" s="37" t="s">
        <v>4</v>
      </c>
      <c r="B17" s="14" t="s">
        <v>31</v>
      </c>
      <c r="C17" s="32">
        <f>FBiH!C17+RS!C17</f>
        <v>0</v>
      </c>
      <c r="D17" s="24">
        <f t="shared" si="0"/>
        <v>0</v>
      </c>
      <c r="E17" s="32">
        <f>FBiH!E17+RS!E17</f>
        <v>0</v>
      </c>
      <c r="F17" s="50">
        <f t="shared" si="1"/>
        <v>0</v>
      </c>
    </row>
    <row r="18" spans="1:6" x14ac:dyDescent="0.25">
      <c r="A18" s="37" t="s">
        <v>5</v>
      </c>
      <c r="B18" s="14" t="s">
        <v>32</v>
      </c>
      <c r="C18" s="32">
        <f>FBiH!C18+RS!C18</f>
        <v>3</v>
      </c>
      <c r="D18" s="24">
        <f t="shared" si="0"/>
        <v>2.3403309227924829E-3</v>
      </c>
      <c r="E18" s="32">
        <f>FBiH!E18+RS!E18</f>
        <v>250570</v>
      </c>
      <c r="F18" s="50">
        <f t="shared" si="1"/>
        <v>8.2894136991677178E-2</v>
      </c>
    </row>
    <row r="19" spans="1:6" x14ac:dyDescent="0.25">
      <c r="A19" s="37" t="s">
        <v>6</v>
      </c>
      <c r="B19" s="14" t="s">
        <v>57</v>
      </c>
      <c r="C19" s="32">
        <f>FBiH!C19+RS!C19</f>
        <v>221</v>
      </c>
      <c r="D19" s="24">
        <f t="shared" si="0"/>
        <v>0.17240437797904623</v>
      </c>
      <c r="E19" s="32">
        <f>FBiH!E19+RS!E19</f>
        <v>410041</v>
      </c>
      <c r="F19" s="50">
        <f t="shared" si="1"/>
        <v>0.13565069571857888</v>
      </c>
    </row>
    <row r="20" spans="1:6" x14ac:dyDescent="0.25">
      <c r="A20" s="37" t="s">
        <v>7</v>
      </c>
      <c r="B20" s="14" t="s">
        <v>33</v>
      </c>
      <c r="C20" s="32">
        <f>FBiH!C20+RS!C20</f>
        <v>2411</v>
      </c>
      <c r="D20" s="24">
        <f t="shared" si="0"/>
        <v>1.8808459516175589</v>
      </c>
      <c r="E20" s="32">
        <f>FBiH!E20+RS!E20</f>
        <v>12369006</v>
      </c>
      <c r="F20" s="50">
        <f t="shared" si="1"/>
        <v>4.0919426819446745</v>
      </c>
    </row>
    <row r="21" spans="1:6" x14ac:dyDescent="0.25">
      <c r="A21" s="37" t="s">
        <v>8</v>
      </c>
      <c r="B21" s="14" t="s">
        <v>34</v>
      </c>
      <c r="C21" s="32">
        <f>FBiH!C21+RS!C21</f>
        <v>2433</v>
      </c>
      <c r="D21" s="24">
        <f t="shared" si="0"/>
        <v>1.8980083783847037</v>
      </c>
      <c r="E21" s="32">
        <f>FBiH!E21+RS!E21</f>
        <v>9740165</v>
      </c>
      <c r="F21" s="50">
        <f t="shared" si="1"/>
        <v>3.2222635264857704</v>
      </c>
    </row>
    <row r="22" spans="1:6" s="20" customFormat="1" x14ac:dyDescent="0.25">
      <c r="A22" s="37" t="s">
        <v>9</v>
      </c>
      <c r="B22" s="14" t="s">
        <v>35</v>
      </c>
      <c r="C22" s="32">
        <f>FBiH!C22+RS!C22</f>
        <v>43242</v>
      </c>
      <c r="D22" s="24">
        <f t="shared" si="0"/>
        <v>33.733529921130852</v>
      </c>
      <c r="E22" s="32">
        <f>FBiH!E22+RS!E22</f>
        <v>126610587</v>
      </c>
      <c r="F22" s="50">
        <f t="shared" si="1"/>
        <v>41.88560220048155</v>
      </c>
    </row>
    <row r="23" spans="1:6" s="20" customFormat="1" x14ac:dyDescent="0.25">
      <c r="A23" s="37" t="s">
        <v>10</v>
      </c>
      <c r="B23" s="14" t="s">
        <v>36</v>
      </c>
      <c r="C23" s="32">
        <f>FBiH!C23+RS!C23</f>
        <v>1</v>
      </c>
      <c r="D23" s="24">
        <f t="shared" si="0"/>
        <v>7.8011030759749423E-4</v>
      </c>
      <c r="E23" s="32">
        <f>FBiH!E23+RS!E23</f>
        <v>32433</v>
      </c>
      <c r="F23" s="50">
        <f t="shared" si="1"/>
        <v>1.0729558786171793E-2</v>
      </c>
    </row>
    <row r="24" spans="1:6" x14ac:dyDescent="0.25">
      <c r="A24" s="37" t="s">
        <v>11</v>
      </c>
      <c r="B24" s="14" t="s">
        <v>37</v>
      </c>
      <c r="C24" s="32">
        <f>FBiH!C24+RS!C24</f>
        <v>0</v>
      </c>
      <c r="D24" s="24">
        <f t="shared" si="0"/>
        <v>0</v>
      </c>
      <c r="E24" s="32">
        <f>FBiH!E24+RS!E24</f>
        <v>825</v>
      </c>
      <c r="F24" s="50">
        <f t="shared" si="1"/>
        <v>2.729283753766759E-4</v>
      </c>
    </row>
    <row r="25" spans="1:6" x14ac:dyDescent="0.25">
      <c r="A25" s="37" t="s">
        <v>12</v>
      </c>
      <c r="B25" s="14" t="s">
        <v>38</v>
      </c>
      <c r="C25" s="32">
        <f>FBiH!C25+RS!C25</f>
        <v>1162</v>
      </c>
      <c r="D25" s="24">
        <f t="shared" si="0"/>
        <v>0.90648817742828824</v>
      </c>
      <c r="E25" s="32">
        <f>FBiH!E25+RS!E25</f>
        <v>1375369</v>
      </c>
      <c r="F25" s="50">
        <f t="shared" si="1"/>
        <v>0.45500269904659796</v>
      </c>
    </row>
    <row r="26" spans="1:6" x14ac:dyDescent="0.25">
      <c r="A26" s="37" t="s">
        <v>13</v>
      </c>
      <c r="B26" s="14" t="s">
        <v>39</v>
      </c>
      <c r="C26" s="32">
        <f>FBiH!C26+RS!C26</f>
        <v>492</v>
      </c>
      <c r="D26" s="24">
        <f t="shared" si="0"/>
        <v>0.38381427133796719</v>
      </c>
      <c r="E26" s="32">
        <f>FBiH!E26+RS!E26</f>
        <v>1726384</v>
      </c>
      <c r="F26" s="50">
        <f t="shared" si="1"/>
        <v>0.57112627926822701</v>
      </c>
    </row>
    <row r="27" spans="1:6" x14ac:dyDescent="0.25">
      <c r="A27" s="37" t="s">
        <v>14</v>
      </c>
      <c r="B27" s="14" t="s">
        <v>58</v>
      </c>
      <c r="C27" s="32">
        <f>FBiH!C27+RS!C27</f>
        <v>134</v>
      </c>
      <c r="D27" s="24">
        <f t="shared" si="0"/>
        <v>0.10453478121806423</v>
      </c>
      <c r="E27" s="32">
        <f>FBiH!E27+RS!E27</f>
        <v>205228</v>
      </c>
      <c r="F27" s="50">
        <f t="shared" si="1"/>
        <v>6.7893993480975079E-2</v>
      </c>
    </row>
    <row r="28" spans="1:6" x14ac:dyDescent="0.25">
      <c r="A28" s="37" t="s">
        <v>15</v>
      </c>
      <c r="B28" s="14" t="s">
        <v>59</v>
      </c>
      <c r="C28" s="32">
        <f>FBiH!C28+RS!C28</f>
        <v>3269</v>
      </c>
      <c r="D28" s="24">
        <f t="shared" si="0"/>
        <v>2.5501805955362089</v>
      </c>
      <c r="E28" s="32">
        <f>FBiH!E28+RS!E28</f>
        <v>731095</v>
      </c>
      <c r="F28" s="50">
        <f t="shared" si="1"/>
        <v>0.2418625098133465</v>
      </c>
    </row>
    <row r="29" spans="1:6" x14ac:dyDescent="0.25">
      <c r="A29" s="37" t="s">
        <v>16</v>
      </c>
      <c r="B29" s="14" t="s">
        <v>40</v>
      </c>
      <c r="C29" s="32">
        <f>FBiH!C29+RS!C29</f>
        <v>0</v>
      </c>
      <c r="D29" s="24">
        <f t="shared" si="0"/>
        <v>0</v>
      </c>
      <c r="E29" s="32">
        <f>FBiH!E29+RS!E29</f>
        <v>0</v>
      </c>
      <c r="F29" s="50">
        <f t="shared" si="1"/>
        <v>0</v>
      </c>
    </row>
    <row r="30" spans="1:6" x14ac:dyDescent="0.25">
      <c r="A30" s="37" t="s">
        <v>17</v>
      </c>
      <c r="B30" s="14" t="s">
        <v>41</v>
      </c>
      <c r="C30" s="32">
        <f>FBiH!C30+RS!C30</f>
        <v>326</v>
      </c>
      <c r="D30" s="24">
        <f t="shared" si="0"/>
        <v>0.25431596027678316</v>
      </c>
      <c r="E30" s="32">
        <f>FBiH!E30+RS!E30</f>
        <v>208777</v>
      </c>
      <c r="F30" s="50">
        <f t="shared" si="1"/>
        <v>6.9068081728504552E-2</v>
      </c>
    </row>
    <row r="31" spans="1:6" x14ac:dyDescent="0.25">
      <c r="A31" s="38" t="s">
        <v>23</v>
      </c>
      <c r="B31" s="7" t="s">
        <v>42</v>
      </c>
      <c r="C31" s="33">
        <f>SUM(C13:C30)</f>
        <v>113676</v>
      </c>
      <c r="D31" s="8">
        <f t="shared" si="0"/>
        <v>88.679819326452758</v>
      </c>
      <c r="E31" s="33">
        <f>SUM(E13:E30)</f>
        <v>225044913</v>
      </c>
      <c r="F31" s="53">
        <f t="shared" si="1"/>
        <v>74.449869687121662</v>
      </c>
    </row>
    <row r="32" spans="1:6" x14ac:dyDescent="0.25">
      <c r="A32" s="39" t="s">
        <v>22</v>
      </c>
      <c r="B32" s="5" t="s">
        <v>43</v>
      </c>
      <c r="C32" s="32">
        <f>FBiH!C32+RS!C32</f>
        <v>12198</v>
      </c>
      <c r="D32" s="24">
        <f t="shared" si="0"/>
        <v>9.5157855320742346</v>
      </c>
      <c r="E32" s="32">
        <f>FBiH!E32+RS!E32</f>
        <v>73993604</v>
      </c>
      <c r="F32" s="50">
        <f t="shared" si="1"/>
        <v>24.478732276345585</v>
      </c>
    </row>
    <row r="33" spans="1:6" x14ac:dyDescent="0.25">
      <c r="A33" s="39" t="s">
        <v>20</v>
      </c>
      <c r="B33" s="6" t="s">
        <v>44</v>
      </c>
      <c r="C33" s="32">
        <f>FBiH!C33+RS!C33</f>
        <v>28</v>
      </c>
      <c r="D33" s="24">
        <f t="shared" si="0"/>
        <v>2.1843088612729839E-2</v>
      </c>
      <c r="E33" s="32">
        <f>FBiH!E33+RS!E33</f>
        <v>209166</v>
      </c>
      <c r="F33" s="50">
        <f t="shared" si="1"/>
        <v>6.9196771592773071E-2</v>
      </c>
    </row>
    <row r="34" spans="1:6" x14ac:dyDescent="0.25">
      <c r="A34" s="39" t="s">
        <v>21</v>
      </c>
      <c r="B34" s="17" t="s">
        <v>45</v>
      </c>
      <c r="C34" s="32">
        <f>FBiH!C34+RS!C34</f>
        <v>2285</v>
      </c>
      <c r="D34" s="24">
        <f t="shared" si="0"/>
        <v>1.7825520528602745</v>
      </c>
      <c r="E34" s="32">
        <f>FBiH!E34+RS!E34</f>
        <v>3029425</v>
      </c>
      <c r="F34" s="50">
        <f t="shared" si="1"/>
        <v>1.0022012649399834</v>
      </c>
    </row>
    <row r="35" spans="1:6" ht="15.75" customHeight="1" x14ac:dyDescent="0.25">
      <c r="A35" s="40" t="s">
        <v>19</v>
      </c>
      <c r="B35" s="17" t="s">
        <v>46</v>
      </c>
      <c r="C35" s="32">
        <f>FBiH!C35+RS!C35</f>
        <v>0</v>
      </c>
      <c r="D35" s="24">
        <f t="shared" si="0"/>
        <v>0</v>
      </c>
      <c r="E35" s="32">
        <f>FBiH!E35+RS!E35</f>
        <v>0</v>
      </c>
      <c r="F35" s="50">
        <f t="shared" si="1"/>
        <v>0</v>
      </c>
    </row>
    <row r="36" spans="1:6" x14ac:dyDescent="0.25">
      <c r="A36" s="41" t="s">
        <v>18</v>
      </c>
      <c r="B36" s="9" t="s">
        <v>47</v>
      </c>
      <c r="C36" s="34">
        <f>SUM(C32:C35)</f>
        <v>14511</v>
      </c>
      <c r="D36" s="2">
        <f t="shared" si="0"/>
        <v>11.32018067354724</v>
      </c>
      <c r="E36" s="35">
        <f>SUM(E32:E35)</f>
        <v>77232195</v>
      </c>
      <c r="F36" s="56">
        <f t="shared" si="1"/>
        <v>25.550130312878338</v>
      </c>
    </row>
    <row r="37" spans="1:6" x14ac:dyDescent="0.25">
      <c r="A37" s="18" t="s">
        <v>24</v>
      </c>
      <c r="B37" s="19" t="s">
        <v>48</v>
      </c>
      <c r="C37" s="60">
        <f>C31+C36</f>
        <v>128187</v>
      </c>
      <c r="D37" s="22">
        <f>D31+D36</f>
        <v>100</v>
      </c>
      <c r="E37" s="60">
        <f>E31+E36</f>
        <v>302277108</v>
      </c>
      <c r="F37" s="51">
        <f>(F31+F36)</f>
        <v>100</v>
      </c>
    </row>
    <row r="40" spans="1:6" x14ac:dyDescent="0.25">
      <c r="C40" s="28"/>
      <c r="D40" s="29"/>
      <c r="E40" s="27"/>
    </row>
    <row r="41" spans="1:6" x14ac:dyDescent="0.25">
      <c r="C41" s="28"/>
      <c r="D41" s="29"/>
      <c r="E41" s="27"/>
    </row>
    <row r="42" spans="1:6" x14ac:dyDescent="0.25">
      <c r="C42" s="29"/>
      <c r="D42" s="29"/>
      <c r="E42" s="29"/>
    </row>
    <row r="43" spans="1:6" x14ac:dyDescent="0.25">
      <c r="C43" s="29"/>
      <c r="D43" s="29"/>
      <c r="E43" s="27"/>
      <c r="F43" s="25"/>
    </row>
    <row r="44" spans="1:6" x14ac:dyDescent="0.25">
      <c r="C44" s="30"/>
      <c r="D44" s="29"/>
      <c r="E44" s="29"/>
    </row>
    <row r="45" spans="1:6" x14ac:dyDescent="0.25">
      <c r="C45" s="29"/>
      <c r="D45" s="29"/>
      <c r="E45" s="27"/>
    </row>
    <row r="46" spans="1:6" x14ac:dyDescent="0.25">
      <c r="C46" s="28"/>
      <c r="D46" s="29"/>
      <c r="E46" s="29"/>
    </row>
    <row r="47" spans="1:6" x14ac:dyDescent="0.25">
      <c r="B47" s="21"/>
      <c r="C47" s="29"/>
      <c r="D47" s="29"/>
      <c r="E47" s="29"/>
    </row>
  </sheetData>
  <mergeCells count="3">
    <mergeCell ref="C10:D10"/>
    <mergeCell ref="E10:F10"/>
    <mergeCell ref="B10:B12"/>
  </mergeCells>
  <pageMargins left="0.39370078740157483" right="0.39370078740157483" top="0.78740157480314965" bottom="0.78740157480314965" header="0.31496062992125984" footer="0.31496062992125984"/>
  <pageSetup paperSize="9" scale="80" orientation="portrait" r:id="rId1"/>
  <headerFooter>
    <oddHeader>&amp;L&amp;G&amp;CStatistika tržišta osiguranja&amp;RKvartalno izvješće</oddHeader>
    <oddFooter>&amp;CU izvješće su uključeni podatci zaključno s 30.09.2023. godine.</oddFooter>
  </headerFooter>
  <ignoredErrors>
    <ignoredError sqref="A13:A30 A33:A36" numberStoredAsText="1"/>
    <ignoredError sqref="A31:A32 A37" twoDigitTextYear="1" numberStoredAsText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7"/>
  <sheetViews>
    <sheetView showGridLines="0" showRuler="0" view="pageLayout" zoomScale="65" zoomScaleNormal="70" zoomScalePageLayoutView="65" workbookViewId="0">
      <selection activeCell="A6" sqref="A6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</cols>
  <sheetData>
    <row r="1" spans="1:8" x14ac:dyDescent="0.25">
      <c r="B1" s="23"/>
    </row>
    <row r="5" spans="1:8" x14ac:dyDescent="0.25">
      <c r="D5" s="10"/>
      <c r="E5" s="10"/>
      <c r="F5" s="10"/>
    </row>
    <row r="6" spans="1:8" x14ac:dyDescent="0.25">
      <c r="A6" s="42" t="s">
        <v>54</v>
      </c>
      <c r="C6" s="16"/>
      <c r="D6" s="3"/>
      <c r="E6" s="3"/>
      <c r="F6" s="3"/>
    </row>
    <row r="7" spans="1:8" x14ac:dyDescent="0.25">
      <c r="A7" s="42"/>
      <c r="C7" s="16"/>
      <c r="D7" s="3"/>
      <c r="E7" s="3"/>
      <c r="F7" s="3"/>
    </row>
    <row r="8" spans="1:8" x14ac:dyDescent="0.25">
      <c r="C8" s="4"/>
      <c r="D8" s="4"/>
      <c r="E8" s="4"/>
      <c r="F8" s="4"/>
    </row>
    <row r="9" spans="1:8" ht="15.75" thickBot="1" x14ac:dyDescent="0.3">
      <c r="C9" s="4"/>
      <c r="D9" s="4"/>
      <c r="E9" s="4"/>
      <c r="F9" s="4"/>
    </row>
    <row r="10" spans="1:8" ht="18" customHeight="1" x14ac:dyDescent="0.25">
      <c r="A10" s="44"/>
      <c r="B10" s="63" t="s">
        <v>26</v>
      </c>
      <c r="C10" s="63"/>
      <c r="D10" s="63"/>
      <c r="E10" s="63"/>
      <c r="F10" s="66"/>
    </row>
    <row r="11" spans="1:8" ht="38.25" customHeight="1" x14ac:dyDescent="0.25">
      <c r="A11" s="45" t="s">
        <v>49</v>
      </c>
      <c r="B11" s="64"/>
      <c r="C11" s="43" t="s">
        <v>51</v>
      </c>
      <c r="D11" s="43" t="s">
        <v>50</v>
      </c>
      <c r="E11" s="43" t="s">
        <v>52</v>
      </c>
      <c r="F11" s="46" t="s">
        <v>50</v>
      </c>
    </row>
    <row r="12" spans="1:8" ht="31.5" customHeight="1" thickBot="1" x14ac:dyDescent="0.3">
      <c r="A12" s="47"/>
      <c r="B12" s="65"/>
      <c r="C12" s="48" t="s">
        <v>56</v>
      </c>
      <c r="D12" s="48" t="s">
        <v>25</v>
      </c>
      <c r="E12" s="48" t="s">
        <v>56</v>
      </c>
      <c r="F12" s="49" t="s">
        <v>25</v>
      </c>
    </row>
    <row r="13" spans="1:8" x14ac:dyDescent="0.25">
      <c r="A13" s="37" t="s">
        <v>0</v>
      </c>
      <c r="B13" s="14" t="s">
        <v>27</v>
      </c>
      <c r="C13" s="32">
        <v>8211</v>
      </c>
      <c r="D13" s="24">
        <f t="shared" ref="D13:D36" si="0">C13/C$37*100</f>
        <v>8.0220016413302595</v>
      </c>
      <c r="E13" s="32">
        <v>12034651</v>
      </c>
      <c r="F13" s="52">
        <f>E13/E$37*100</f>
        <v>5.4572759154061341</v>
      </c>
    </row>
    <row r="14" spans="1:8" x14ac:dyDescent="0.25">
      <c r="A14" s="37" t="s">
        <v>1</v>
      </c>
      <c r="B14" s="14" t="s">
        <v>28</v>
      </c>
      <c r="C14" s="32">
        <v>25758</v>
      </c>
      <c r="D14" s="24">
        <f t="shared" si="0"/>
        <v>25.165110008206653</v>
      </c>
      <c r="E14" s="32">
        <v>5398115</v>
      </c>
      <c r="F14" s="50">
        <f t="shared" ref="F14" si="1">E14/E$37*100</f>
        <v>2.4478485481708261</v>
      </c>
      <c r="H14" s="1"/>
    </row>
    <row r="15" spans="1:8" x14ac:dyDescent="0.25">
      <c r="A15" s="37" t="s">
        <v>2</v>
      </c>
      <c r="B15" s="14" t="s">
        <v>29</v>
      </c>
      <c r="C15" s="32">
        <v>16080</v>
      </c>
      <c r="D15" s="24">
        <f t="shared" si="0"/>
        <v>15.709875337058893</v>
      </c>
      <c r="E15" s="32">
        <v>38281999</v>
      </c>
      <c r="F15" s="50">
        <f t="shared" ref="F15" si="2">E15/E$37*100</f>
        <v>17.359492280773384</v>
      </c>
    </row>
    <row r="16" spans="1:8" x14ac:dyDescent="0.25">
      <c r="A16" s="37" t="s">
        <v>3</v>
      </c>
      <c r="B16" s="14" t="s">
        <v>30</v>
      </c>
      <c r="C16" s="32">
        <v>0</v>
      </c>
      <c r="D16" s="24">
        <f t="shared" si="0"/>
        <v>0</v>
      </c>
      <c r="E16" s="32">
        <v>0</v>
      </c>
      <c r="F16" s="50">
        <f>E16/E$37*100</f>
        <v>0</v>
      </c>
    </row>
    <row r="17" spans="1:6" x14ac:dyDescent="0.25">
      <c r="A17" s="37" t="s">
        <v>4</v>
      </c>
      <c r="B17" s="14" t="s">
        <v>31</v>
      </c>
      <c r="C17" s="32">
        <v>0</v>
      </c>
      <c r="D17" s="24">
        <f t="shared" si="0"/>
        <v>0</v>
      </c>
      <c r="E17" s="32">
        <v>0</v>
      </c>
      <c r="F17" s="50">
        <f t="shared" ref="F17" si="3">E17/E$37*100</f>
        <v>0</v>
      </c>
    </row>
    <row r="18" spans="1:6" x14ac:dyDescent="0.25">
      <c r="A18" s="37" t="s">
        <v>5</v>
      </c>
      <c r="B18" s="14" t="s">
        <v>32</v>
      </c>
      <c r="C18" s="32">
        <v>2</v>
      </c>
      <c r="D18" s="24">
        <f t="shared" si="0"/>
        <v>1.9539645941615536E-3</v>
      </c>
      <c r="E18" s="32">
        <v>86857</v>
      </c>
      <c r="F18" s="50">
        <f t="shared" ref="F18" si="4">E18/E$37*100</f>
        <v>3.9386486087916513E-2</v>
      </c>
    </row>
    <row r="19" spans="1:6" x14ac:dyDescent="0.25">
      <c r="A19" s="37" t="s">
        <v>6</v>
      </c>
      <c r="B19" s="14" t="s">
        <v>57</v>
      </c>
      <c r="C19" s="32">
        <v>206</v>
      </c>
      <c r="D19" s="24">
        <f t="shared" si="0"/>
        <v>0.20125835319864002</v>
      </c>
      <c r="E19" s="32">
        <v>200125</v>
      </c>
      <c r="F19" s="50">
        <f t="shared" ref="F19" si="5">E19/E$37*100</f>
        <v>9.0749398762843436E-2</v>
      </c>
    </row>
    <row r="20" spans="1:6" x14ac:dyDescent="0.25">
      <c r="A20" s="37" t="s">
        <v>7</v>
      </c>
      <c r="B20" s="14" t="s">
        <v>33</v>
      </c>
      <c r="C20" s="32">
        <v>2072</v>
      </c>
      <c r="D20" s="24">
        <f t="shared" si="0"/>
        <v>2.0243073195513697</v>
      </c>
      <c r="E20" s="32">
        <v>6968375</v>
      </c>
      <c r="F20" s="50">
        <f>E20/E$37*100</f>
        <v>3.1599042678527374</v>
      </c>
    </row>
    <row r="21" spans="1:6" x14ac:dyDescent="0.25">
      <c r="A21" s="37" t="s">
        <v>8</v>
      </c>
      <c r="B21" s="14" t="s">
        <v>34</v>
      </c>
      <c r="C21" s="32">
        <v>1695</v>
      </c>
      <c r="D21" s="24">
        <f t="shared" si="0"/>
        <v>1.6559849935519166</v>
      </c>
      <c r="E21" s="32">
        <v>4677694</v>
      </c>
      <c r="F21" s="50">
        <f t="shared" ref="F21" si="6">E21/E$37*100</f>
        <v>2.1211638630683831</v>
      </c>
    </row>
    <row r="22" spans="1:6" s="20" customFormat="1" x14ac:dyDescent="0.25">
      <c r="A22" s="37" t="s">
        <v>9</v>
      </c>
      <c r="B22" s="14" t="s">
        <v>35</v>
      </c>
      <c r="C22" s="32">
        <v>30682</v>
      </c>
      <c r="D22" s="24">
        <f t="shared" si="0"/>
        <v>29.975770839032396</v>
      </c>
      <c r="E22" s="32">
        <v>83828548</v>
      </c>
      <c r="F22" s="50">
        <f t="shared" ref="F22" si="7">E22/E$37*100</f>
        <v>38.013193404932721</v>
      </c>
    </row>
    <row r="23" spans="1:6" s="20" customFormat="1" x14ac:dyDescent="0.25">
      <c r="A23" s="37" t="s">
        <v>10</v>
      </c>
      <c r="B23" s="14" t="s">
        <v>36</v>
      </c>
      <c r="C23" s="32">
        <v>0</v>
      </c>
      <c r="D23" s="24">
        <f t="shared" si="0"/>
        <v>0</v>
      </c>
      <c r="E23" s="32">
        <v>0</v>
      </c>
      <c r="F23" s="50">
        <f t="shared" ref="F23" si="8">E23/E$37*100</f>
        <v>0</v>
      </c>
    </row>
    <row r="24" spans="1:6" x14ac:dyDescent="0.25">
      <c r="A24" s="37" t="s">
        <v>11</v>
      </c>
      <c r="B24" s="14" t="s">
        <v>37</v>
      </c>
      <c r="C24" s="32">
        <v>0</v>
      </c>
      <c r="D24" s="24">
        <f t="shared" si="0"/>
        <v>0</v>
      </c>
      <c r="E24" s="32">
        <v>825</v>
      </c>
      <c r="F24" s="50">
        <f t="shared" ref="F24" si="9">E24/E$37*100</f>
        <v>3.7410745273876742E-4</v>
      </c>
    </row>
    <row r="25" spans="1:6" x14ac:dyDescent="0.25">
      <c r="A25" s="37" t="s">
        <v>12</v>
      </c>
      <c r="B25" s="14" t="s">
        <v>38</v>
      </c>
      <c r="C25" s="32">
        <v>891</v>
      </c>
      <c r="D25" s="24">
        <f t="shared" si="0"/>
        <v>0.87049122669897228</v>
      </c>
      <c r="E25" s="32">
        <v>1028949</v>
      </c>
      <c r="F25" s="50">
        <f>E25/E$37*100</f>
        <v>0.46659089622800248</v>
      </c>
    </row>
    <row r="26" spans="1:6" x14ac:dyDescent="0.25">
      <c r="A26" s="37" t="s">
        <v>13</v>
      </c>
      <c r="B26" s="14" t="s">
        <v>39</v>
      </c>
      <c r="C26" s="32">
        <v>390</v>
      </c>
      <c r="D26" s="24">
        <f t="shared" si="0"/>
        <v>0.38102309586150296</v>
      </c>
      <c r="E26" s="32">
        <v>1185348</v>
      </c>
      <c r="F26" s="50">
        <f t="shared" ref="F26" si="10">E26/E$37*100</f>
        <v>0.5375121465321121</v>
      </c>
    </row>
    <row r="27" spans="1:6" x14ac:dyDescent="0.25">
      <c r="A27" s="37" t="s">
        <v>14</v>
      </c>
      <c r="B27" s="14" t="s">
        <v>58</v>
      </c>
      <c r="C27" s="32">
        <v>134</v>
      </c>
      <c r="D27" s="24">
        <f t="shared" si="0"/>
        <v>0.13091562780882413</v>
      </c>
      <c r="E27" s="32">
        <v>205228</v>
      </c>
      <c r="F27" s="50">
        <f t="shared" ref="F27" si="11">E27/E$37*100</f>
        <v>9.3063423406874859E-2</v>
      </c>
    </row>
    <row r="28" spans="1:6" x14ac:dyDescent="0.25">
      <c r="A28" s="37" t="s">
        <v>15</v>
      </c>
      <c r="B28" s="14" t="s">
        <v>59</v>
      </c>
      <c r="C28" s="32">
        <v>3209</v>
      </c>
      <c r="D28" s="24">
        <f t="shared" si="0"/>
        <v>3.1351361913322129</v>
      </c>
      <c r="E28" s="32">
        <v>692897</v>
      </c>
      <c r="F28" s="50">
        <f>E28/E$37*100</f>
        <v>0.3142035535519197</v>
      </c>
    </row>
    <row r="29" spans="1:6" x14ac:dyDescent="0.25">
      <c r="A29" s="37" t="s">
        <v>16</v>
      </c>
      <c r="B29" s="14" t="s">
        <v>40</v>
      </c>
      <c r="C29" s="32">
        <v>0</v>
      </c>
      <c r="D29" s="24">
        <f t="shared" si="0"/>
        <v>0</v>
      </c>
      <c r="E29" s="32">
        <v>0</v>
      </c>
      <c r="F29" s="50">
        <f t="shared" ref="F29" si="12">E29/E$37*100</f>
        <v>0</v>
      </c>
    </row>
    <row r="30" spans="1:6" x14ac:dyDescent="0.25">
      <c r="A30" s="37" t="s">
        <v>17</v>
      </c>
      <c r="B30" s="14" t="s">
        <v>41</v>
      </c>
      <c r="C30" s="32">
        <v>300</v>
      </c>
      <c r="D30" s="24">
        <f t="shared" si="0"/>
        <v>0.29309468912423309</v>
      </c>
      <c r="E30" s="32">
        <v>201866</v>
      </c>
      <c r="F30" s="50">
        <f t="shared" ref="F30" si="13">E30/E$37*100</f>
        <v>9.1538878854017E-2</v>
      </c>
    </row>
    <row r="31" spans="1:6" x14ac:dyDescent="0.25">
      <c r="A31" s="38" t="s">
        <v>23</v>
      </c>
      <c r="B31" s="7" t="s">
        <v>42</v>
      </c>
      <c r="C31" s="33">
        <f>SUM(C13:C30)</f>
        <v>89630</v>
      </c>
      <c r="D31" s="8">
        <f t="shared" si="0"/>
        <v>87.566923287350022</v>
      </c>
      <c r="E31" s="33">
        <f>SUM(E13:E30)</f>
        <v>154791477</v>
      </c>
      <c r="F31" s="53">
        <f>E31/E$37*100</f>
        <v>70.192297171080611</v>
      </c>
    </row>
    <row r="32" spans="1:6" x14ac:dyDescent="0.25">
      <c r="A32" s="39" t="s">
        <v>22</v>
      </c>
      <c r="B32" s="5" t="s">
        <v>43</v>
      </c>
      <c r="C32" s="32">
        <v>10806</v>
      </c>
      <c r="D32" s="24">
        <f t="shared" si="0"/>
        <v>10.557270702254876</v>
      </c>
      <c r="E32" s="32">
        <v>63479015</v>
      </c>
      <c r="F32" s="50">
        <f>E32/E$37*100</f>
        <v>28.785421338201221</v>
      </c>
    </row>
    <row r="33" spans="1:6" x14ac:dyDescent="0.25">
      <c r="A33" s="39" t="s">
        <v>20</v>
      </c>
      <c r="B33" s="6" t="s">
        <v>44</v>
      </c>
      <c r="C33" s="32">
        <v>26</v>
      </c>
      <c r="D33" s="24">
        <f t="shared" si="0"/>
        <v>2.5401539724100197E-2</v>
      </c>
      <c r="E33" s="32">
        <v>183864</v>
      </c>
      <c r="F33" s="50">
        <f t="shared" ref="F33" si="14">E33/E$37*100</f>
        <v>8.3375627503467553E-2</v>
      </c>
    </row>
    <row r="34" spans="1:6" x14ac:dyDescent="0.25">
      <c r="A34" s="39" t="s">
        <v>21</v>
      </c>
      <c r="B34" s="17" t="s">
        <v>45</v>
      </c>
      <c r="C34" s="32">
        <v>1894</v>
      </c>
      <c r="D34" s="24">
        <f t="shared" si="0"/>
        <v>1.8504044706709915</v>
      </c>
      <c r="E34" s="32">
        <v>2070521</v>
      </c>
      <c r="F34" s="50">
        <f t="shared" ref="F34" si="15">E34/E$37*100</f>
        <v>0.9389058632146976</v>
      </c>
    </row>
    <row r="35" spans="1:6" ht="15.75" customHeight="1" x14ac:dyDescent="0.25">
      <c r="A35" s="40" t="s">
        <v>19</v>
      </c>
      <c r="B35" s="17" t="s">
        <v>46</v>
      </c>
      <c r="C35" s="32">
        <v>0</v>
      </c>
      <c r="D35" s="24">
        <f t="shared" si="0"/>
        <v>0</v>
      </c>
      <c r="E35" s="32">
        <v>0</v>
      </c>
      <c r="F35" s="50">
        <f t="shared" ref="F35" si="16">E35/E$37*100</f>
        <v>0</v>
      </c>
    </row>
    <row r="36" spans="1:6" x14ac:dyDescent="0.25">
      <c r="A36" s="41" t="s">
        <v>18</v>
      </c>
      <c r="B36" s="9" t="s">
        <v>47</v>
      </c>
      <c r="C36" s="34">
        <f>SUM(C32:C35)</f>
        <v>12726</v>
      </c>
      <c r="D36" s="2">
        <f t="shared" si="0"/>
        <v>12.433076712649967</v>
      </c>
      <c r="E36" s="35">
        <f>SUM(E32:E35)</f>
        <v>65733400</v>
      </c>
      <c r="F36" s="56">
        <f>E36/E$37*100</f>
        <v>29.807702828919385</v>
      </c>
    </row>
    <row r="37" spans="1:6" x14ac:dyDescent="0.25">
      <c r="A37" s="18" t="s">
        <v>24</v>
      </c>
      <c r="B37" s="19" t="s">
        <v>48</v>
      </c>
      <c r="C37" s="60">
        <f>C31+C36</f>
        <v>102356</v>
      </c>
      <c r="D37" s="22">
        <f>D31+D36</f>
        <v>99.999999999999986</v>
      </c>
      <c r="E37" s="60">
        <f>E31+E36</f>
        <v>220524877</v>
      </c>
      <c r="F37" s="58">
        <f>F31+F36</f>
        <v>100</v>
      </c>
    </row>
    <row r="40" spans="1:6" x14ac:dyDescent="0.25">
      <c r="A40" t="s">
        <v>60</v>
      </c>
      <c r="C40" s="28"/>
      <c r="D40" s="29"/>
      <c r="E40" s="27"/>
    </row>
    <row r="41" spans="1:6" x14ac:dyDescent="0.25">
      <c r="C41" s="28"/>
      <c r="D41" s="29"/>
      <c r="E41" s="27"/>
    </row>
    <row r="42" spans="1:6" x14ac:dyDescent="0.25">
      <c r="C42" s="29"/>
      <c r="D42" s="29"/>
      <c r="E42" s="29"/>
    </row>
    <row r="43" spans="1:6" x14ac:dyDescent="0.25">
      <c r="C43" s="29"/>
      <c r="D43" s="29"/>
      <c r="E43" s="27"/>
      <c r="F43" s="25"/>
    </row>
    <row r="44" spans="1:6" x14ac:dyDescent="0.25">
      <c r="C44" s="29"/>
      <c r="D44" s="29"/>
      <c r="E44" s="29"/>
    </row>
    <row r="45" spans="1:6" x14ac:dyDescent="0.25">
      <c r="C45" s="29"/>
      <c r="D45" s="29"/>
      <c r="E45" s="27"/>
    </row>
    <row r="46" spans="1:6" x14ac:dyDescent="0.25">
      <c r="C46" s="29"/>
      <c r="D46" s="29"/>
      <c r="E46" s="29"/>
    </row>
    <row r="47" spans="1:6" x14ac:dyDescent="0.25">
      <c r="B47" s="21"/>
      <c r="C47" s="29"/>
      <c r="D47" s="29"/>
      <c r="E47" s="29"/>
    </row>
  </sheetData>
  <mergeCells count="3">
    <mergeCell ref="B10:B12"/>
    <mergeCell ref="C10:D10"/>
    <mergeCell ref="E10:F10"/>
  </mergeCells>
  <pageMargins left="0.39370078740157483" right="0.39370078740157483" top="0.78740157480314965" bottom="0.78740157480314965" header="0.31496062992125984" footer="0.31496062992125984"/>
  <pageSetup paperSize="9" scale="80" orientation="portrait" r:id="rId1"/>
  <headerFooter>
    <oddHeader>&amp;L&amp;G&amp;CStatistika tržišta osiguranja&amp;RKvartalno izvješće</oddHeader>
    <oddFooter>&amp;CU izvješće su uključeni podatci zaključno s 30.09.2023. godine.</oddFooter>
  </headerFooter>
  <ignoredErrors>
    <ignoredError sqref="A13:A30 A33:A36" numberStoredAsText="1"/>
    <ignoredError sqref="A31:A32 A37" twoDigitTextYear="1" numberStoredAsText="1"/>
    <ignoredError sqref="D31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7"/>
  <sheetViews>
    <sheetView showGridLines="0" showRuler="0" view="pageLayout" zoomScale="65" zoomScaleNormal="70" zoomScalePageLayoutView="65" workbookViewId="0">
      <selection activeCell="A6" sqref="A6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</cols>
  <sheetData>
    <row r="1" spans="1:8" x14ac:dyDescent="0.25">
      <c r="B1" s="23"/>
    </row>
    <row r="3" spans="1:8" x14ac:dyDescent="0.25">
      <c r="D3" s="10"/>
      <c r="E3" s="10"/>
      <c r="F3" s="10"/>
    </row>
    <row r="4" spans="1:8" x14ac:dyDescent="0.25">
      <c r="D4" s="10"/>
      <c r="E4" s="10"/>
      <c r="F4" s="10"/>
    </row>
    <row r="5" spans="1:8" x14ac:dyDescent="0.25">
      <c r="C5" s="16"/>
      <c r="D5" s="3"/>
      <c r="E5" s="3"/>
      <c r="F5" s="3"/>
    </row>
    <row r="6" spans="1:8" x14ac:dyDescent="0.25">
      <c r="A6" s="42" t="s">
        <v>55</v>
      </c>
      <c r="C6" s="4"/>
      <c r="D6" s="4"/>
      <c r="E6" s="4"/>
      <c r="F6" s="4"/>
    </row>
    <row r="7" spans="1:8" x14ac:dyDescent="0.25">
      <c r="A7" s="42"/>
      <c r="C7" s="4"/>
      <c r="D7" s="4"/>
      <c r="E7" s="4"/>
      <c r="F7" s="4"/>
    </row>
    <row r="8" spans="1:8" x14ac:dyDescent="0.25">
      <c r="C8" s="4"/>
      <c r="D8" s="4"/>
      <c r="E8" s="4"/>
      <c r="F8" s="4"/>
    </row>
    <row r="9" spans="1:8" ht="15.75" thickBot="1" x14ac:dyDescent="0.3">
      <c r="C9" s="4"/>
      <c r="D9" s="4"/>
      <c r="E9" s="4"/>
      <c r="F9" s="4"/>
    </row>
    <row r="10" spans="1:8" ht="18" customHeight="1" x14ac:dyDescent="0.25">
      <c r="A10" s="44"/>
      <c r="B10" s="63" t="s">
        <v>26</v>
      </c>
      <c r="C10" s="63"/>
      <c r="D10" s="63"/>
      <c r="E10" s="63"/>
      <c r="F10" s="66"/>
    </row>
    <row r="11" spans="1:8" ht="38.25" customHeight="1" x14ac:dyDescent="0.25">
      <c r="A11" s="45" t="s">
        <v>49</v>
      </c>
      <c r="B11" s="64"/>
      <c r="C11" s="43" t="s">
        <v>51</v>
      </c>
      <c r="D11" s="43" t="s">
        <v>50</v>
      </c>
      <c r="E11" s="43" t="s">
        <v>52</v>
      </c>
      <c r="F11" s="46" t="s">
        <v>50</v>
      </c>
    </row>
    <row r="12" spans="1:8" ht="31.5" customHeight="1" thickBot="1" x14ac:dyDescent="0.3">
      <c r="A12" s="47"/>
      <c r="B12" s="65"/>
      <c r="C12" s="48" t="s">
        <v>56</v>
      </c>
      <c r="D12" s="48" t="s">
        <v>25</v>
      </c>
      <c r="E12" s="48" t="s">
        <v>56</v>
      </c>
      <c r="F12" s="49" t="s">
        <v>25</v>
      </c>
    </row>
    <row r="13" spans="1:8" x14ac:dyDescent="0.25">
      <c r="A13" s="37" t="s">
        <v>0</v>
      </c>
      <c r="B13" s="14" t="s">
        <v>27</v>
      </c>
      <c r="C13" s="32">
        <v>4634</v>
      </c>
      <c r="D13" s="24">
        <f>C13/C$36*100</f>
        <v>259.60784313725492</v>
      </c>
      <c r="E13" s="32">
        <v>5591252</v>
      </c>
      <c r="F13" s="52">
        <f>E13/E$36*100</f>
        <v>48.624677629264632</v>
      </c>
    </row>
    <row r="14" spans="1:8" x14ac:dyDescent="0.25">
      <c r="A14" s="37" t="s">
        <v>1</v>
      </c>
      <c r="B14" s="14" t="s">
        <v>28</v>
      </c>
      <c r="C14" s="32">
        <v>834</v>
      </c>
      <c r="D14" s="24">
        <f t="shared" ref="D14:F29" si="0">C14/C$36*100</f>
        <v>46.72268907563025</v>
      </c>
      <c r="E14" s="32">
        <v>459180</v>
      </c>
      <c r="F14" s="50">
        <f t="shared" si="0"/>
        <v>3.9932879923505027</v>
      </c>
      <c r="H14" s="1"/>
    </row>
    <row r="15" spans="1:8" x14ac:dyDescent="0.25">
      <c r="A15" s="37" t="s">
        <v>2</v>
      </c>
      <c r="B15" s="14" t="s">
        <v>29</v>
      </c>
      <c r="C15" s="32">
        <v>4465</v>
      </c>
      <c r="D15" s="24">
        <f t="shared" si="0"/>
        <v>250.14005602240897</v>
      </c>
      <c r="E15" s="32">
        <v>9619236</v>
      </c>
      <c r="F15" s="50">
        <f t="shared" si="0"/>
        <v>83.654295950140863</v>
      </c>
    </row>
    <row r="16" spans="1:8" x14ac:dyDescent="0.25">
      <c r="A16" s="37" t="s">
        <v>3</v>
      </c>
      <c r="B16" s="14" t="s">
        <v>30</v>
      </c>
      <c r="C16" s="32">
        <v>0</v>
      </c>
      <c r="D16" s="24">
        <f t="shared" si="0"/>
        <v>0</v>
      </c>
      <c r="E16" s="32">
        <v>0</v>
      </c>
      <c r="F16" s="50">
        <f t="shared" si="0"/>
        <v>0</v>
      </c>
    </row>
    <row r="17" spans="1:6" x14ac:dyDescent="0.25">
      <c r="A17" s="37" t="s">
        <v>4</v>
      </c>
      <c r="B17" s="14" t="s">
        <v>31</v>
      </c>
      <c r="C17" s="32">
        <v>0</v>
      </c>
      <c r="D17" s="24">
        <f t="shared" si="0"/>
        <v>0</v>
      </c>
      <c r="E17" s="32">
        <v>0</v>
      </c>
      <c r="F17" s="50">
        <f t="shared" si="0"/>
        <v>0</v>
      </c>
    </row>
    <row r="18" spans="1:6" x14ac:dyDescent="0.25">
      <c r="A18" s="37" t="s">
        <v>5</v>
      </c>
      <c r="B18" s="14" t="s">
        <v>32</v>
      </c>
      <c r="C18" s="32">
        <v>1</v>
      </c>
      <c r="D18" s="24">
        <f>C18/C$36*100</f>
        <v>5.6022408963585429E-2</v>
      </c>
      <c r="E18" s="32">
        <v>163713</v>
      </c>
      <c r="F18" s="50">
        <f>E18/E$36*100</f>
        <v>1.4237404875902213</v>
      </c>
    </row>
    <row r="19" spans="1:6" x14ac:dyDescent="0.25">
      <c r="A19" s="37" t="s">
        <v>6</v>
      </c>
      <c r="B19" s="14" t="s">
        <v>57</v>
      </c>
      <c r="C19" s="32">
        <v>15</v>
      </c>
      <c r="D19" s="24">
        <f t="shared" si="0"/>
        <v>0.84033613445378152</v>
      </c>
      <c r="E19" s="32">
        <v>209916</v>
      </c>
      <c r="F19" s="50">
        <f t="shared" si="0"/>
        <v>1.8255478074006886</v>
      </c>
    </row>
    <row r="20" spans="1:6" x14ac:dyDescent="0.25">
      <c r="A20" s="37" t="s">
        <v>7</v>
      </c>
      <c r="B20" s="14" t="s">
        <v>33</v>
      </c>
      <c r="C20" s="32">
        <v>339</v>
      </c>
      <c r="D20" s="24">
        <f t="shared" si="0"/>
        <v>18.991596638655462</v>
      </c>
      <c r="E20" s="32">
        <v>5400631</v>
      </c>
      <c r="F20" s="50">
        <f t="shared" si="0"/>
        <v>46.966930013101369</v>
      </c>
    </row>
    <row r="21" spans="1:6" x14ac:dyDescent="0.25">
      <c r="A21" s="37" t="s">
        <v>8</v>
      </c>
      <c r="B21" s="14" t="s">
        <v>34</v>
      </c>
      <c r="C21" s="32">
        <v>738</v>
      </c>
      <c r="D21" s="24">
        <f t="shared" si="0"/>
        <v>41.344537815126046</v>
      </c>
      <c r="E21" s="32">
        <v>5062471</v>
      </c>
      <c r="F21" s="50">
        <f t="shared" si="0"/>
        <v>44.026100126143653</v>
      </c>
    </row>
    <row r="22" spans="1:6" s="20" customFormat="1" x14ac:dyDescent="0.25">
      <c r="A22" s="37" t="s">
        <v>9</v>
      </c>
      <c r="B22" s="14" t="s">
        <v>35</v>
      </c>
      <c r="C22" s="32">
        <v>12560</v>
      </c>
      <c r="D22" s="24">
        <f t="shared" si="0"/>
        <v>703.64145658263305</v>
      </c>
      <c r="E22" s="32">
        <v>42782039</v>
      </c>
      <c r="F22" s="50">
        <f t="shared" si="0"/>
        <v>372.05671550801628</v>
      </c>
    </row>
    <row r="23" spans="1:6" s="20" customFormat="1" x14ac:dyDescent="0.25">
      <c r="A23" s="37" t="s">
        <v>10</v>
      </c>
      <c r="B23" s="14" t="s">
        <v>36</v>
      </c>
      <c r="C23" s="32">
        <v>1</v>
      </c>
      <c r="D23" s="24">
        <f t="shared" si="0"/>
        <v>5.6022408963585429E-2</v>
      </c>
      <c r="E23" s="32">
        <v>32433</v>
      </c>
      <c r="F23" s="50">
        <f t="shared" si="0"/>
        <v>0.28205564148243362</v>
      </c>
    </row>
    <row r="24" spans="1:6" x14ac:dyDescent="0.25">
      <c r="A24" s="37" t="s">
        <v>11</v>
      </c>
      <c r="B24" s="14" t="s">
        <v>37</v>
      </c>
      <c r="C24" s="32">
        <v>0</v>
      </c>
      <c r="D24" s="24">
        <f>C24/C$36*100</f>
        <v>0</v>
      </c>
      <c r="E24" s="59">
        <v>0</v>
      </c>
      <c r="F24" s="50">
        <f>E25/E$36*100</f>
        <v>3.0126635008276956</v>
      </c>
    </row>
    <row r="25" spans="1:6" x14ac:dyDescent="0.25">
      <c r="A25" s="37" t="s">
        <v>12</v>
      </c>
      <c r="B25" s="14" t="s">
        <v>38</v>
      </c>
      <c r="C25" s="32">
        <v>271</v>
      </c>
      <c r="D25" s="24">
        <f t="shared" si="0"/>
        <v>15.182072829131652</v>
      </c>
      <c r="E25" s="32">
        <v>346420</v>
      </c>
      <c r="F25" s="50">
        <f>E26/E$36*100</f>
        <v>4.7051538878639017</v>
      </c>
    </row>
    <row r="26" spans="1:6" x14ac:dyDescent="0.25">
      <c r="A26" s="37" t="s">
        <v>13</v>
      </c>
      <c r="B26" s="14" t="s">
        <v>39</v>
      </c>
      <c r="C26" s="32">
        <v>102</v>
      </c>
      <c r="D26" s="24">
        <f t="shared" si="0"/>
        <v>5.7142857142857144</v>
      </c>
      <c r="E26" s="32">
        <v>541036</v>
      </c>
      <c r="F26" s="50">
        <f>E27/E$36*100</f>
        <v>0</v>
      </c>
    </row>
    <row r="27" spans="1:6" x14ac:dyDescent="0.25">
      <c r="A27" s="37" t="s">
        <v>14</v>
      </c>
      <c r="B27" s="14" t="s">
        <v>58</v>
      </c>
      <c r="C27" s="32">
        <v>0</v>
      </c>
      <c r="D27" s="24">
        <f t="shared" si="0"/>
        <v>0</v>
      </c>
      <c r="E27" s="32">
        <v>0</v>
      </c>
      <c r="F27" s="50">
        <f>E28/E$36*100</f>
        <v>0.33219132961323339</v>
      </c>
    </row>
    <row r="28" spans="1:6" x14ac:dyDescent="0.25">
      <c r="A28" s="37" t="s">
        <v>15</v>
      </c>
      <c r="B28" s="14" t="s">
        <v>59</v>
      </c>
      <c r="C28" s="32">
        <v>60</v>
      </c>
      <c r="D28" s="24">
        <f t="shared" si="0"/>
        <v>3.3613445378151261</v>
      </c>
      <c r="E28" s="32">
        <v>38198</v>
      </c>
      <c r="F28" s="50">
        <f>E29/E$36*100</f>
        <v>0</v>
      </c>
    </row>
    <row r="29" spans="1:6" x14ac:dyDescent="0.25">
      <c r="A29" s="37" t="s">
        <v>16</v>
      </c>
      <c r="B29" s="14" t="s">
        <v>40</v>
      </c>
      <c r="C29" s="32">
        <v>0</v>
      </c>
      <c r="D29" s="24">
        <f t="shared" si="0"/>
        <v>0</v>
      </c>
      <c r="E29" s="32">
        <v>0</v>
      </c>
      <c r="F29" s="50">
        <f t="shared" si="0"/>
        <v>0</v>
      </c>
    </row>
    <row r="30" spans="1:6" x14ac:dyDescent="0.25">
      <c r="A30" s="37" t="s">
        <v>17</v>
      </c>
      <c r="B30" s="14" t="s">
        <v>41</v>
      </c>
      <c r="C30" s="32">
        <v>26</v>
      </c>
      <c r="D30" s="24">
        <f>C30/C$36*100</f>
        <v>1.4565826330532212</v>
      </c>
      <c r="E30" s="32">
        <v>6911</v>
      </c>
      <c r="F30" s="50">
        <f>E30/E$36*100</f>
        <v>6.0101949813002147E-2</v>
      </c>
    </row>
    <row r="31" spans="1:6" x14ac:dyDescent="0.25">
      <c r="A31" s="38" t="s">
        <v>23</v>
      </c>
      <c r="B31" s="7" t="s">
        <v>42</v>
      </c>
      <c r="C31" s="33">
        <f>SUM(C13:C30)</f>
        <v>24046</v>
      </c>
      <c r="D31" s="8">
        <f>C31/C$37*100</f>
        <v>93.089698424373807</v>
      </c>
      <c r="E31" s="26">
        <f>SUM(E13:E30)</f>
        <v>70253436</v>
      </c>
      <c r="F31" s="53">
        <f>E31/E$37*100</f>
        <v>85.934579571290243</v>
      </c>
    </row>
    <row r="32" spans="1:6" x14ac:dyDescent="0.25">
      <c r="A32" s="39" t="s">
        <v>22</v>
      </c>
      <c r="B32" s="5" t="s">
        <v>43</v>
      </c>
      <c r="C32" s="32">
        <v>1392</v>
      </c>
      <c r="D32" s="24">
        <f>C32/C$36*100</f>
        <v>77.983193277310932</v>
      </c>
      <c r="E32" s="57">
        <v>10514589</v>
      </c>
      <c r="F32" s="50">
        <f>E32/E$36*100</f>
        <v>91.440790100180052</v>
      </c>
    </row>
    <row r="33" spans="1:6" x14ac:dyDescent="0.25">
      <c r="A33" s="39" t="s">
        <v>20</v>
      </c>
      <c r="B33" s="6" t="s">
        <v>44</v>
      </c>
      <c r="C33" s="32">
        <v>2</v>
      </c>
      <c r="D33" s="24">
        <f t="shared" ref="D33:D35" si="1">C33/C$36*100</f>
        <v>0.11204481792717086</v>
      </c>
      <c r="E33" s="57">
        <v>25302</v>
      </c>
      <c r="F33" s="50">
        <f t="shared" ref="F33:F35" si="2">E33/E$36*100</f>
        <v>0.22004044771647813</v>
      </c>
    </row>
    <row r="34" spans="1:6" x14ac:dyDescent="0.25">
      <c r="A34" s="39" t="s">
        <v>21</v>
      </c>
      <c r="B34" s="17" t="s">
        <v>45</v>
      </c>
      <c r="C34" s="32">
        <v>391</v>
      </c>
      <c r="D34" s="24">
        <f t="shared" si="1"/>
        <v>21.904761904761905</v>
      </c>
      <c r="E34" s="57">
        <v>958904</v>
      </c>
      <c r="F34" s="50">
        <f t="shared" si="2"/>
        <v>8.3391694521034587</v>
      </c>
    </row>
    <row r="35" spans="1:6" ht="15.75" customHeight="1" x14ac:dyDescent="0.25">
      <c r="A35" s="40" t="s">
        <v>19</v>
      </c>
      <c r="B35" s="17" t="s">
        <v>46</v>
      </c>
      <c r="C35" s="32">
        <v>0</v>
      </c>
      <c r="D35" s="24">
        <f t="shared" si="1"/>
        <v>0</v>
      </c>
      <c r="E35" s="57">
        <v>0</v>
      </c>
      <c r="F35" s="50">
        <f t="shared" si="2"/>
        <v>0</v>
      </c>
    </row>
    <row r="36" spans="1:6" x14ac:dyDescent="0.25">
      <c r="A36" s="41" t="s">
        <v>18</v>
      </c>
      <c r="B36" s="9" t="s">
        <v>47</v>
      </c>
      <c r="C36" s="34">
        <f>SUM(C32:C35)</f>
        <v>1785</v>
      </c>
      <c r="D36" s="8">
        <f>C36/C$37*100</f>
        <v>6.9103015756261863</v>
      </c>
      <c r="E36" s="35">
        <f>SUM(E32:E35)</f>
        <v>11498795</v>
      </c>
      <c r="F36" s="53">
        <f>E36/E$37*100</f>
        <v>14.065420428709768</v>
      </c>
    </row>
    <row r="37" spans="1:6" x14ac:dyDescent="0.25">
      <c r="A37" s="18" t="s">
        <v>24</v>
      </c>
      <c r="B37" s="19" t="s">
        <v>48</v>
      </c>
      <c r="C37" s="60">
        <f>C31+C36</f>
        <v>25831</v>
      </c>
      <c r="D37" s="22">
        <f>D31+D36</f>
        <v>100</v>
      </c>
      <c r="E37" s="60">
        <f>E31+E36</f>
        <v>81752231</v>
      </c>
      <c r="F37" s="51"/>
    </row>
    <row r="40" spans="1:6" x14ac:dyDescent="0.25">
      <c r="A40" t="s">
        <v>61</v>
      </c>
      <c r="C40" s="28"/>
      <c r="D40" s="29"/>
      <c r="E40" s="27"/>
    </row>
    <row r="41" spans="1:6" x14ac:dyDescent="0.25">
      <c r="C41" s="28"/>
      <c r="D41" s="29"/>
      <c r="E41" s="27"/>
    </row>
    <row r="42" spans="1:6" x14ac:dyDescent="0.25">
      <c r="C42" s="29"/>
      <c r="D42" s="29"/>
      <c r="E42" s="29"/>
    </row>
    <row r="43" spans="1:6" x14ac:dyDescent="0.25">
      <c r="C43" s="29"/>
      <c r="D43" s="29"/>
      <c r="E43" s="27"/>
      <c r="F43" s="25"/>
    </row>
    <row r="44" spans="1:6" x14ac:dyDescent="0.25">
      <c r="C44" s="30"/>
      <c r="D44" s="29"/>
      <c r="E44" s="29"/>
    </row>
    <row r="45" spans="1:6" x14ac:dyDescent="0.25">
      <c r="C45" s="29"/>
      <c r="D45" s="29"/>
      <c r="E45" s="27"/>
    </row>
    <row r="46" spans="1:6" x14ac:dyDescent="0.25">
      <c r="C46" s="28"/>
      <c r="D46" s="29"/>
      <c r="E46" s="29"/>
    </row>
    <row r="47" spans="1:6" x14ac:dyDescent="0.25">
      <c r="B47" s="21"/>
      <c r="C47" s="29"/>
      <c r="D47" s="29"/>
      <c r="E47" s="29"/>
    </row>
  </sheetData>
  <mergeCells count="3">
    <mergeCell ref="B10:B12"/>
    <mergeCell ref="C10:D10"/>
    <mergeCell ref="E10:F10"/>
  </mergeCells>
  <pageMargins left="0.39370078740157483" right="0.39370078740157483" top="0.78740157480314965" bottom="0.78740157480314965" header="0.31496062992125984" footer="0.31496062992125984"/>
  <pageSetup paperSize="9" scale="80" orientation="portrait" r:id="rId1"/>
  <headerFooter>
    <oddHeader>&amp;L&amp;G&amp;CStatistika tržišta osiguranja&amp;RKvartalno izvješće</oddHeader>
    <oddFooter>&amp;CU izvješće su uključeni podatci zaključno s 30.09.2023. godine.</oddFooter>
  </headerFooter>
  <ignoredErrors>
    <ignoredError sqref="A13:A30 A36" numberStoredAsText="1"/>
    <ignoredError sqref="A31:A32 A37" twoDigitTextYear="1" numberStoredAsText="1"/>
    <ignoredError sqref="D36:E36 D31:E31 F31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2021-10-29T09:40:01Z</cp:lastPrinted>
  <dcterms:created xsi:type="dcterms:W3CDTF">2018-01-08T12:56:16Z</dcterms:created>
  <dcterms:modified xsi:type="dcterms:W3CDTF">2023-12-26T09:36:34Z</dcterms:modified>
</cp:coreProperties>
</file>