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KVARTALNI\III K\Jezici\BS EV UPLOAD 161123\"/>
    </mc:Choice>
  </mc:AlternateContent>
  <xr:revisionPtr revIDLastSave="0" documentId="13_ncr:1_{F57D7132-F858-4C6C-99CF-02AB0813FFF4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1" l="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3" i="21"/>
  <c r="E34" i="21"/>
  <c r="E35" i="21"/>
  <c r="E36" i="21"/>
  <c r="E38" i="23"/>
  <c r="E37" i="23"/>
  <c r="E32" i="23"/>
  <c r="C32" i="23"/>
  <c r="C37" i="22"/>
  <c r="C32" i="22"/>
  <c r="C38" i="22" s="1"/>
  <c r="C37" i="23"/>
  <c r="C38" i="23"/>
  <c r="E37" i="22" l="1"/>
  <c r="E32" i="22"/>
  <c r="F37" i="23" l="1"/>
  <c r="E38" i="22"/>
  <c r="F37" i="22" s="1"/>
  <c r="F36" i="23" l="1"/>
  <c r="F34" i="23"/>
  <c r="F31" i="23"/>
  <c r="F29" i="23"/>
  <c r="F27" i="23"/>
  <c r="F25" i="23"/>
  <c r="F23" i="23"/>
  <c r="F21" i="23"/>
  <c r="F19" i="23"/>
  <c r="F17" i="23"/>
  <c r="F15" i="23"/>
  <c r="F26" i="23"/>
  <c r="F22" i="23"/>
  <c r="F16" i="23"/>
  <c r="F35" i="23"/>
  <c r="F33" i="23"/>
  <c r="F30" i="23"/>
  <c r="F28" i="23"/>
  <c r="F24" i="23"/>
  <c r="F20" i="23"/>
  <c r="F18" i="23"/>
  <c r="F14" i="23"/>
  <c r="F32" i="23"/>
  <c r="F38" i="23" s="1"/>
  <c r="F36" i="22"/>
  <c r="F34" i="22"/>
  <c r="F31" i="22"/>
  <c r="F29" i="22"/>
  <c r="F27" i="22"/>
  <c r="F25" i="22"/>
  <c r="F23" i="22"/>
  <c r="F21" i="22"/>
  <c r="F19" i="22"/>
  <c r="F17" i="22"/>
  <c r="F15" i="22"/>
  <c r="F30" i="22"/>
  <c r="F26" i="22"/>
  <c r="F22" i="22"/>
  <c r="F18" i="22"/>
  <c r="F14" i="22"/>
  <c r="F35" i="22"/>
  <c r="F33" i="22"/>
  <c r="F28" i="22"/>
  <c r="F24" i="22"/>
  <c r="F20" i="22"/>
  <c r="F16" i="22"/>
  <c r="F32" i="22"/>
  <c r="F38" i="22" s="1"/>
  <c r="E32" i="21" l="1"/>
  <c r="E37" i="21"/>
  <c r="E38" i="21" l="1"/>
  <c r="F32" i="21" s="1"/>
  <c r="D14" i="22"/>
  <c r="D33" i="22"/>
  <c r="D28" i="22"/>
  <c r="D24" i="22"/>
  <c r="D20" i="22"/>
  <c r="D16" i="22"/>
  <c r="F17" i="21" l="1"/>
  <c r="F23" i="21"/>
  <c r="F29" i="21"/>
  <c r="F16" i="21"/>
  <c r="F20" i="21"/>
  <c r="F24" i="21"/>
  <c r="F28" i="21"/>
  <c r="F33" i="21"/>
  <c r="F15" i="21"/>
  <c r="F27" i="21"/>
  <c r="F34" i="21"/>
  <c r="F19" i="21"/>
  <c r="F25" i="21"/>
  <c r="F14" i="21"/>
  <c r="F18" i="21"/>
  <c r="F22" i="21"/>
  <c r="F26" i="21"/>
  <c r="F30" i="21"/>
  <c r="F35" i="21"/>
  <c r="F21" i="21"/>
  <c r="F31" i="21"/>
  <c r="F36" i="21"/>
  <c r="F37" i="21"/>
  <c r="F38" i="21" s="1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C34" i="21"/>
  <c r="C35" i="21"/>
  <c r="C36" i="21"/>
  <c r="C33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14" i="2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G28" i="24"/>
  <c r="G33" i="24"/>
  <c r="H28" i="24"/>
  <c r="D17" i="24" l="1"/>
  <c r="D22" i="24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D29" i="24"/>
  <c r="D28" i="24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F22" i="24"/>
  <c r="F33" i="24"/>
  <c r="F28" i="24"/>
  <c r="F15" i="24"/>
  <c r="F23" i="24"/>
  <c r="I23" i="24" s="1"/>
  <c r="F31" i="24"/>
  <c r="I31" i="24" s="1"/>
  <c r="F18" i="24"/>
  <c r="I18" i="24" s="1"/>
  <c r="F26" i="24"/>
  <c r="I26" i="24" s="1"/>
  <c r="F11" i="24"/>
  <c r="F12" i="24"/>
  <c r="F17" i="24"/>
  <c r="I17" i="24" s="1"/>
  <c r="F21" i="24"/>
  <c r="F25" i="24"/>
  <c r="F29" i="24"/>
  <c r="F13" i="24"/>
  <c r="I13" i="24" s="1"/>
  <c r="F16" i="24"/>
  <c r="I16" i="24" s="1"/>
  <c r="F20" i="24"/>
  <c r="I20" i="24" s="1"/>
  <c r="F24" i="24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F32" i="25"/>
  <c r="F30" i="25"/>
  <c r="F25" i="25"/>
  <c r="I25" i="25" s="1"/>
  <c r="F23" i="25"/>
  <c r="I23" i="25" s="1"/>
  <c r="F20" i="25"/>
  <c r="F18" i="25"/>
  <c r="F16" i="25"/>
  <c r="F12" i="25"/>
  <c r="F10" i="25"/>
  <c r="I10" i="25" s="1"/>
  <c r="F33" i="25"/>
  <c r="F31" i="25"/>
  <c r="I31" i="25" s="1"/>
  <c r="F29" i="25"/>
  <c r="F27" i="25"/>
  <c r="F26" i="25"/>
  <c r="F24" i="25"/>
  <c r="I24" i="25" s="1"/>
  <c r="F22" i="25"/>
  <c r="I22" i="25" s="1"/>
  <c r="F21" i="25"/>
  <c r="F19" i="25"/>
  <c r="F17" i="25"/>
  <c r="F15" i="25"/>
  <c r="F14" i="25"/>
  <c r="I14" i="25" s="1"/>
  <c r="F13" i="25"/>
  <c r="I13" i="25" s="1"/>
  <c r="F11" i="25"/>
  <c r="I11" i="25" s="1"/>
  <c r="G34" i="24"/>
  <c r="I21" i="24"/>
  <c r="I26" i="25" l="1"/>
  <c r="I27" i="25"/>
  <c r="I32" i="25"/>
  <c r="I29" i="25"/>
  <c r="D34" i="25"/>
  <c r="I30" i="25"/>
  <c r="I24" i="24"/>
  <c r="I12" i="25"/>
  <c r="I16" i="25"/>
  <c r="I19" i="25"/>
  <c r="I22" i="24"/>
  <c r="I33" i="25"/>
  <c r="I15" i="25"/>
  <c r="I17" i="25"/>
  <c r="I33" i="24"/>
  <c r="I18" i="25"/>
  <c r="I25" i="24"/>
  <c r="I21" i="25"/>
  <c r="I20" i="25"/>
  <c r="I27" i="24"/>
  <c r="D34" i="24"/>
  <c r="I19" i="24"/>
  <c r="I11" i="24"/>
  <c r="I28" i="24"/>
  <c r="I29" i="24"/>
  <c r="I12" i="24"/>
  <c r="I15" i="24"/>
  <c r="I10" i="24"/>
  <c r="F34" i="24"/>
  <c r="F34" i="25"/>
  <c r="I28" i="25"/>
  <c r="C37" i="21" l="1"/>
  <c r="C32" i="21"/>
  <c r="C38" i="21" l="1"/>
  <c r="D14" i="21" s="1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D38" i="21" l="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<sst xmlns="http://schemas.openxmlformats.org/spreadsheetml/2006/main" count="328" uniqueCount="73">
  <si>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</si>
  <si>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</si>
  <si>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</si>
  <si>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</si>
  <si>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</si>
  <si>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</si>
  <si>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</si>
  <si>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</si>
  <si>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</si>
  <si>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</si>
  <si>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</si>
  <si>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</si>
  <si>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</si>
  <si>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</si>
  <si>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</si>
  <si>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</si>
  <si>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</si>
  <si>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</si>
  <si>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</si>
  <si>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</si>
  <si>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</si>
  <si>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</si>
  <si>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</si>
  <si>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</si>
  <si>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</si>
  <si>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</si>
  <si>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</si>
  <si>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</si>
  <si>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</si>
  <si>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</si>
  <si>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</si>
  <si>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</si>
  <si>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</si>
  <si>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</si>
  <si>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</si>
  <si>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</si>
  <si>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</si>
  <si>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</si>
  <si>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</si>
  <si>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</si>
  <si>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</si>
  <si>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</si>
  <si>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</si>
  <si>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</si>
  <si>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</si>
  <si>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</si>
  <si>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</si>
  <si>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</si>
  <si>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</si>
  <si>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</si>
  <si>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</si>
  <si>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</si>
  <si>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</si>
  <si>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</si>
  <si>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</si>
  <si>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</si>
  <si>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</si>
  <si>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</si>
  <si>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</si>
  <si>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</si>
  <si>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</si>
  <si>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</si>
  <si>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</si>
  <si>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</si>
  <si>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</si>
  <si>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</si>
  <si>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</si>
  <si>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</si>
  <si>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</si>
  <si>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</si>
  <si>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</si>
  <si>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I-IX-2022</t>
  </si>
  <si>
    <t>I-IX-2023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</si>
</sst>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mbria"/>
      <family val="1"/>
      <charset val="238"/>
      <scheme val="major"/>
    </font>
    <font>
      <b/>
      <sz val="11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03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164" fontId="9" fillId="3" borderId="54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6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164" fontId="11" fillId="0" borderId="57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4" fontId="11" fillId="3" borderId="4" xfId="0" applyNumberFormat="1" applyFont="1" applyFill="1" applyBorder="1" applyAlignment="1">
      <alignment horizontal="right" vertical="center"/>
    </xf>
    <xf numFmtId="164" fontId="11" fillId="0" borderId="58" xfId="0" applyNumberFormat="1" applyFont="1" applyFill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9" xfId="0" applyNumberFormat="1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vertical="center" wrapText="1"/>
    </xf>
    <xf numFmtId="3" fontId="12" fillId="4" borderId="61" xfId="0" applyNumberFormat="1" applyFont="1" applyFill="1" applyBorder="1" applyAlignment="1">
      <alignment horizontal="right" vertical="center"/>
    </xf>
    <xf numFmtId="3" fontId="12" fillId="4" borderId="60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/>
    </xf>
    <xf numFmtId="164" fontId="9" fillId="3" borderId="51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3" fontId="0" fillId="0" borderId="62" xfId="0" applyNumberFormat="1" applyBorder="1"/>
    <xf numFmtId="3" fontId="0" fillId="0" borderId="0" xfId="0" applyNumberFormat="1" applyBorder="1"/>
    <xf numFmtId="0" fontId="9" fillId="3" borderId="0" xfId="0" applyFont="1" applyFill="1" applyBorder="1" applyAlignment="1">
      <alignment horizontal="center" vertical="center" wrapText="1"/>
    </xf>
    <xf numFmtId="3" fontId="43" fillId="4" borderId="6" xfId="0" applyNumberFormat="1" applyFont="1" applyFill="1" applyBorder="1" applyAlignment="1">
      <alignment horizontal="right" vertical="center"/>
    </xf>
    <xf numFmtId="0" fontId="44" fillId="0" borderId="0" xfId="0" applyFont="1"/>
    <xf numFmtId="3" fontId="43" fillId="4" borderId="60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="84" zoomScaleNormal="70" zoomScalePageLayoutView="84" workbookViewId="0">
      <selection activeCell="A7" sqref="A7"/>
    </sheetView>
  </sheetViews>
  <sheetFormatPr defaultRowHeight="15" x14ac:dyDescent="0.25"/>
  <cols>
    <col min="1" max="1" width="8.7109375" customWidth="1"/>
    <col min="2" max="2" width="50.14062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29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3"/>
      <c r="B11" s="64"/>
      <c r="C11" s="98" t="s">
        <v>36</v>
      </c>
      <c r="D11" s="98"/>
      <c r="E11" s="98"/>
      <c r="F11" s="99"/>
    </row>
    <row r="12" spans="1:6" s="1" customFormat="1" ht="18" customHeight="1" x14ac:dyDescent="0.2">
      <c r="A12" s="65" t="s">
        <v>32</v>
      </c>
      <c r="B12" s="40" t="s">
        <v>33</v>
      </c>
      <c r="C12" s="88" t="s">
        <v>34</v>
      </c>
      <c r="D12" s="88" t="s">
        <v>35</v>
      </c>
      <c r="E12" s="88" t="s">
        <v>34</v>
      </c>
      <c r="F12" s="66" t="s">
        <v>35</v>
      </c>
    </row>
    <row r="13" spans="1:6" s="1" customFormat="1" ht="18" customHeight="1" thickBot="1" x14ac:dyDescent="0.25">
      <c r="A13" s="67"/>
      <c r="B13" s="68"/>
      <c r="C13" s="69" t="s">
        <v>71</v>
      </c>
      <c r="D13" s="90" t="s">
        <v>25</v>
      </c>
      <c r="E13" s="69" t="s">
        <v>72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41</v>
      </c>
      <c r="C14" s="48">
        <f>FBiH!C14+RS!C14</f>
        <v>39982362.82</v>
      </c>
      <c r="D14" s="79">
        <f t="shared" ref="D14:D37" si="0">C14/C$38*100</f>
        <v>5.9794808377076025</v>
      </c>
      <c r="E14" s="48">
        <f>FBiH!E14+RS!E14</f>
        <v>44169516</v>
      </c>
      <c r="F14" s="79">
        <f t="shared" ref="F14:F37" si="1">E14/E$38*100</f>
        <v>5.9346116065184438</v>
      </c>
    </row>
    <row r="15" spans="1:6" s="1" customFormat="1" ht="17.100000000000001" customHeight="1" x14ac:dyDescent="0.2">
      <c r="A15" s="22" t="s">
        <v>1</v>
      </c>
      <c r="B15" s="12" t="s">
        <v>42</v>
      </c>
      <c r="C15" s="48">
        <f>FBiH!C15+RS!C15</f>
        <v>12019974.069899999</v>
      </c>
      <c r="D15" s="80">
        <f t="shared" si="0"/>
        <v>1.7976227404138518</v>
      </c>
      <c r="E15" s="48">
        <f>FBiH!E15+RS!E15</f>
        <v>16020031</v>
      </c>
      <c r="F15" s="80">
        <f t="shared" si="1"/>
        <v>2.1524497100983688</v>
      </c>
    </row>
    <row r="16" spans="1:6" s="1" customFormat="1" ht="17.100000000000001" customHeight="1" x14ac:dyDescent="0.2">
      <c r="A16" s="22" t="s">
        <v>2</v>
      </c>
      <c r="B16" s="12" t="s">
        <v>43</v>
      </c>
      <c r="C16" s="48">
        <f>FBiH!C16+RS!C16</f>
        <v>68398077.819900006</v>
      </c>
      <c r="D16" s="80">
        <f t="shared" si="0"/>
        <v>10.229135218980673</v>
      </c>
      <c r="E16" s="48">
        <f>FBiH!E16+RS!E16</f>
        <v>80958506</v>
      </c>
      <c r="F16" s="80">
        <f t="shared" si="1"/>
        <v>10.877576502173875</v>
      </c>
    </row>
    <row r="17" spans="1:6" s="1" customFormat="1" ht="17.100000000000001" customHeight="1" x14ac:dyDescent="0.2">
      <c r="A17" s="19" t="s">
        <v>3</v>
      </c>
      <c r="B17" s="12" t="s">
        <v>44</v>
      </c>
      <c r="C17" s="48">
        <f>FBiH!C17+RS!C17</f>
        <v>10407.02</v>
      </c>
      <c r="D17" s="80">
        <f t="shared" si="0"/>
        <v>1.5564006796644784E-3</v>
      </c>
      <c r="E17" s="48">
        <f>FBiH!E17+RS!E17</f>
        <v>11530</v>
      </c>
      <c r="F17" s="80">
        <f t="shared" si="1"/>
        <v>1.5491696088125045E-3</v>
      </c>
    </row>
    <row r="18" spans="1:6" s="1" customFormat="1" ht="17.100000000000001" customHeight="1" x14ac:dyDescent="0.2">
      <c r="A18" s="19" t="s">
        <v>4</v>
      </c>
      <c r="B18" s="12" t="s">
        <v>45</v>
      </c>
      <c r="C18" s="48">
        <f>FBiH!C18+RS!C18</f>
        <v>51978.48</v>
      </c>
      <c r="D18" s="80">
        <f t="shared" si="0"/>
        <v>7.7735357095428366E-3</v>
      </c>
      <c r="E18" s="48">
        <f>FBiH!E18+RS!E18</f>
        <v>24957</v>
      </c>
      <c r="F18" s="80">
        <f t="shared" si="1"/>
        <v>3.3532199416421225E-3</v>
      </c>
    </row>
    <row r="19" spans="1:6" s="1" customFormat="1" ht="17.100000000000001" customHeight="1" x14ac:dyDescent="0.2">
      <c r="A19" s="19" t="s">
        <v>5</v>
      </c>
      <c r="B19" s="12" t="s">
        <v>46</v>
      </c>
      <c r="C19" s="48">
        <f>FBiH!C19+RS!C19</f>
        <v>10740.86</v>
      </c>
      <c r="D19" s="80">
        <f t="shared" si="0"/>
        <v>1.606327440917862E-3</v>
      </c>
      <c r="E19" s="48">
        <f>FBiH!E19+RS!E19</f>
        <v>10917</v>
      </c>
      <c r="F19" s="80">
        <f t="shared" si="1"/>
        <v>1.4668069921427677E-3</v>
      </c>
    </row>
    <row r="20" spans="1:6" s="1" customFormat="1" ht="17.100000000000001" customHeight="1" x14ac:dyDescent="0.2">
      <c r="A20" s="19" t="s">
        <v>6</v>
      </c>
      <c r="B20" s="12" t="s">
        <v>47</v>
      </c>
      <c r="C20" s="48">
        <f>FBiH!C20+RS!C20</f>
        <v>3302270.89</v>
      </c>
      <c r="D20" s="80">
        <f t="shared" si="0"/>
        <v>0.49386439707353519</v>
      </c>
      <c r="E20" s="48">
        <f>FBiH!E20+RS!E20</f>
        <v>3374667</v>
      </c>
      <c r="F20" s="80">
        <f t="shared" si="1"/>
        <v>0.45341990947636318</v>
      </c>
    </row>
    <row r="21" spans="1:6" s="1" customFormat="1" ht="17.100000000000001" customHeight="1" x14ac:dyDescent="0.2">
      <c r="A21" s="19" t="s">
        <v>7</v>
      </c>
      <c r="B21" s="12" t="s">
        <v>48</v>
      </c>
      <c r="C21" s="48">
        <f>FBiH!C21+RS!C21</f>
        <v>27605652.589900002</v>
      </c>
      <c r="D21" s="80">
        <f t="shared" si="0"/>
        <v>4.1285071474352719</v>
      </c>
      <c r="E21" s="48">
        <f>FBiH!E21+RS!E21</f>
        <v>30306577</v>
      </c>
      <c r="F21" s="80">
        <f t="shared" si="1"/>
        <v>4.0719885546865608</v>
      </c>
    </row>
    <row r="22" spans="1:6" s="1" customFormat="1" ht="17.100000000000001" customHeight="1" x14ac:dyDescent="0.2">
      <c r="A22" s="19" t="s">
        <v>8</v>
      </c>
      <c r="B22" s="12" t="s">
        <v>49</v>
      </c>
      <c r="C22" s="48">
        <f>FBiH!C22+RS!C22</f>
        <v>28312566.269999996</v>
      </c>
      <c r="D22" s="80">
        <f t="shared" si="0"/>
        <v>4.2342281830604316</v>
      </c>
      <c r="E22" s="48">
        <f>FBiH!E22+RS!E22</f>
        <v>33993716</v>
      </c>
      <c r="F22" s="80">
        <f t="shared" si="1"/>
        <v>4.5673921698008133</v>
      </c>
    </row>
    <row r="23" spans="1:6" s="1" customFormat="1" ht="16.5" customHeight="1" x14ac:dyDescent="0.2">
      <c r="A23" s="19" t="s">
        <v>9</v>
      </c>
      <c r="B23" s="12" t="s">
        <v>50</v>
      </c>
      <c r="C23" s="48">
        <f>FBiH!C23+RS!C23</f>
        <v>326997872.79989994</v>
      </c>
      <c r="D23" s="80">
        <f t="shared" si="0"/>
        <v>48.903500855634263</v>
      </c>
      <c r="E23" s="48">
        <f>FBiH!E23+RS!E23</f>
        <v>363402386</v>
      </c>
      <c r="F23" s="80">
        <f t="shared" si="1"/>
        <v>48.826707039128422</v>
      </c>
    </row>
    <row r="24" spans="1:6" s="1" customFormat="1" ht="17.100000000000001" customHeight="1" x14ac:dyDescent="0.2">
      <c r="A24" s="19" t="s">
        <v>10</v>
      </c>
      <c r="B24" s="12" t="s">
        <v>51</v>
      </c>
      <c r="C24" s="48">
        <f>FBiH!C24+RS!C24</f>
        <v>143459.34</v>
      </c>
      <c r="D24" s="80">
        <f t="shared" si="0"/>
        <v>2.1454769403750303E-2</v>
      </c>
      <c r="E24" s="48">
        <f>FBiH!E24+RS!E24</f>
        <v>157505</v>
      </c>
      <c r="F24" s="80">
        <f t="shared" si="1"/>
        <v>2.1162355527841587E-2</v>
      </c>
    </row>
    <row r="25" spans="1:6" s="1" customFormat="1" ht="17.100000000000001" customHeight="1" x14ac:dyDescent="0.2">
      <c r="A25" s="19" t="s">
        <v>11</v>
      </c>
      <c r="B25" s="12" t="s">
        <v>52</v>
      </c>
      <c r="C25" s="48">
        <f>FBiH!C25+RS!C25</f>
        <v>33168.449999999997</v>
      </c>
      <c r="D25" s="80">
        <f t="shared" si="0"/>
        <v>4.96043998410854E-3</v>
      </c>
      <c r="E25" s="48">
        <f>FBiH!E25+RS!E25</f>
        <v>44086</v>
      </c>
      <c r="F25" s="80">
        <f t="shared" si="1"/>
        <v>5.9233904053866502E-3</v>
      </c>
    </row>
    <row r="26" spans="1:6" s="1" customFormat="1" ht="17.100000000000001" customHeight="1" x14ac:dyDescent="0.2">
      <c r="A26" s="19" t="s">
        <v>12</v>
      </c>
      <c r="B26" s="12" t="s">
        <v>53</v>
      </c>
      <c r="C26" s="48">
        <f>FBiH!C26+RS!C26</f>
        <v>8938659.8100000005</v>
      </c>
      <c r="D26" s="80">
        <f t="shared" si="0"/>
        <v>1.3368030621228322</v>
      </c>
      <c r="E26" s="48">
        <f>FBiH!E26+RS!E26</f>
        <v>10307025</v>
      </c>
      <c r="F26" s="80">
        <f t="shared" si="1"/>
        <v>1.3848508141605118</v>
      </c>
    </row>
    <row r="27" spans="1:6" s="1" customFormat="1" ht="17.100000000000001" customHeight="1" x14ac:dyDescent="0.2">
      <c r="A27" s="19" t="s">
        <v>13</v>
      </c>
      <c r="B27" s="12" t="s">
        <v>54</v>
      </c>
      <c r="C27" s="48">
        <f>FBiH!C27+RS!C27</f>
        <v>6304863.4499999993</v>
      </c>
      <c r="D27" s="80">
        <f t="shared" si="0"/>
        <v>0.94291101187196014</v>
      </c>
      <c r="E27" s="48">
        <f>FBiH!E27+RS!E27</f>
        <v>6102074</v>
      </c>
      <c r="F27" s="80">
        <f t="shared" si="1"/>
        <v>0.81987403222245925</v>
      </c>
    </row>
    <row r="28" spans="1:6" s="1" customFormat="1" ht="17.100000000000001" customHeight="1" x14ac:dyDescent="0.2">
      <c r="A28" s="19" t="s">
        <v>14</v>
      </c>
      <c r="B28" s="12" t="s">
        <v>55</v>
      </c>
      <c r="C28" s="48">
        <f>FBiH!C28+RS!C28</f>
        <v>403189.26</v>
      </c>
      <c r="D28" s="80">
        <f t="shared" si="0"/>
        <v>6.0298148585994651E-2</v>
      </c>
      <c r="E28" s="48">
        <f>FBiH!E28+RS!E28</f>
        <v>407623</v>
      </c>
      <c r="F28" s="80">
        <f t="shared" si="1"/>
        <v>5.4768184167647824E-2</v>
      </c>
    </row>
    <row r="29" spans="1:6" s="1" customFormat="1" ht="17.100000000000001" customHeight="1" x14ac:dyDescent="0.2">
      <c r="A29" s="19" t="s">
        <v>15</v>
      </c>
      <c r="B29" s="12" t="s">
        <v>56</v>
      </c>
      <c r="C29" s="48">
        <f>FBiH!C29+RS!C29</f>
        <v>4403443.6899999995</v>
      </c>
      <c r="D29" s="80">
        <f t="shared" si="0"/>
        <v>0.658548052370444</v>
      </c>
      <c r="E29" s="48">
        <f>FBiH!E29+RS!E29</f>
        <v>5092586</v>
      </c>
      <c r="F29" s="80">
        <f t="shared" si="1"/>
        <v>0.68423932883469529</v>
      </c>
    </row>
    <row r="30" spans="1:6" s="1" customFormat="1" ht="17.100000000000001" customHeight="1" x14ac:dyDescent="0.2">
      <c r="A30" s="19" t="s">
        <v>16</v>
      </c>
      <c r="B30" s="12" t="s">
        <v>57</v>
      </c>
      <c r="C30" s="48">
        <f>FBiH!C30+RS!C30</f>
        <v>89436.4</v>
      </c>
      <c r="D30" s="80">
        <f t="shared" si="0"/>
        <v>1.33754786429491E-2</v>
      </c>
      <c r="E30" s="48">
        <f>FBiH!E30+RS!E30</f>
        <v>87891</v>
      </c>
      <c r="F30" s="80">
        <f t="shared" si="1"/>
        <v>1.1809025679803974E-2</v>
      </c>
    </row>
    <row r="31" spans="1:6" s="1" customFormat="1" ht="17.100000000000001" customHeight="1" x14ac:dyDescent="0.2">
      <c r="A31" s="19" t="s">
        <v>17</v>
      </c>
      <c r="B31" s="12" t="s">
        <v>58</v>
      </c>
      <c r="C31" s="48">
        <f>FBiH!C31+RS!C31</f>
        <v>1717754.83</v>
      </c>
      <c r="D31" s="80">
        <f t="shared" si="0"/>
        <v>0.25689532497381007</v>
      </c>
      <c r="E31" s="48">
        <f>FBiH!E31+RS!E31</f>
        <v>2451202</v>
      </c>
      <c r="F31" s="80">
        <f t="shared" si="1"/>
        <v>0.32934324748139016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528725878.84959984</v>
      </c>
      <c r="D32" s="81">
        <f t="shared" si="0"/>
        <v>79.07252193209159</v>
      </c>
      <c r="E32" s="49">
        <f>SUM(E14:E31)</f>
        <v>596922795</v>
      </c>
      <c r="F32" s="81">
        <f t="shared" si="1"/>
        <v>80.202485066905183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48">
        <f>FBiH!C33+RS!C33</f>
        <v>124353239.53</v>
      </c>
      <c r="D33" s="80">
        <f t="shared" si="0"/>
        <v>18.59739546219491</v>
      </c>
      <c r="E33" s="48">
        <f>FBiH!E33+RS!E33</f>
        <v>130431290</v>
      </c>
      <c r="F33" s="80">
        <f t="shared" si="1"/>
        <v>17.524734649281033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48">
        <f>FBiH!C34+RS!C34</f>
        <v>264657.06</v>
      </c>
      <c r="D34" s="80">
        <f t="shared" si="0"/>
        <v>3.9580247569621529E-2</v>
      </c>
      <c r="E34" s="48">
        <f>FBiH!E34+RS!E34</f>
        <v>1194041</v>
      </c>
      <c r="F34" s="80">
        <f t="shared" si="1"/>
        <v>0.16043122540122218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48">
        <f>FBiH!C35+RS!C35</f>
        <v>15164804.899900001</v>
      </c>
      <c r="D35" s="80">
        <f t="shared" si="0"/>
        <v>2.2679415099791842</v>
      </c>
      <c r="E35" s="48">
        <f>FBiH!E35+RS!E35</f>
        <v>15565661</v>
      </c>
      <c r="F35" s="80">
        <f t="shared" si="1"/>
        <v>2.0914006038402477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48">
        <f>FBiH!C36+RS!C36</f>
        <v>150855.24</v>
      </c>
      <c r="D36" s="80">
        <f t="shared" si="0"/>
        <v>2.256084816469537E-2</v>
      </c>
      <c r="E36" s="48">
        <f>FBiH!E36+RS!E36</f>
        <v>155913</v>
      </c>
      <c r="F36" s="80">
        <f t="shared" si="1"/>
        <v>2.0948454572314309E-2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139933556.7299</v>
      </c>
      <c r="D37" s="81">
        <f t="shared" si="0"/>
        <v>20.92747806790841</v>
      </c>
      <c r="E37" s="51">
        <f>SUM(E33:E36)</f>
        <v>147346905</v>
      </c>
      <c r="F37" s="81">
        <f t="shared" si="1"/>
        <v>19.797514933094817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668659435.57949984</v>
      </c>
      <c r="D38" s="78">
        <f>D32+D37</f>
        <v>100</v>
      </c>
      <c r="E38" s="95">
        <f>E32+E37</f>
        <v>744269700</v>
      </c>
      <c r="F38" s="78">
        <f>F32+F37</f>
        <v>100</v>
      </c>
    </row>
    <row r="40" spans="1:6" x14ac:dyDescent="0.25">
      <c r="B40" s="36"/>
      <c r="C40" s="37"/>
      <c r="E40" s="37"/>
    </row>
    <row r="41" spans="1:6" x14ac:dyDescent="0.25"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osiguranja&amp;RKvartalni izvještaj</oddHeader>
    <oddFooter>&amp;CU izvještaj su uključeni podaci zaključno sa 30.09.2023. godine</oddFooter>
  </headerFooter>
  <ignoredErrors>
    <ignoredError sqref="A14:A31 A34:A37" numberStoredAsText="1"/>
    <ignoredError sqref="A32:A33 A38" twoDigitTextYear="1" numberStoredAsText="1"/>
    <ignoredError sqref="E14:E37 D32:D37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0.2851562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96" t="s">
        <v>69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3"/>
      <c r="B11" s="64"/>
      <c r="C11" s="98" t="s">
        <v>36</v>
      </c>
      <c r="D11" s="98"/>
      <c r="E11" s="98"/>
      <c r="F11" s="99"/>
    </row>
    <row r="12" spans="1:6" s="1" customFormat="1" ht="18" customHeight="1" x14ac:dyDescent="0.2">
      <c r="A12" s="65" t="s">
        <v>32</v>
      </c>
      <c r="B12" s="40" t="s">
        <v>33</v>
      </c>
      <c r="C12" s="91" t="s">
        <v>34</v>
      </c>
      <c r="D12" s="88" t="s">
        <v>35</v>
      </c>
      <c r="E12" s="88" t="s">
        <v>34</v>
      </c>
      <c r="F12" s="66" t="s">
        <v>35</v>
      </c>
    </row>
    <row r="13" spans="1:6" s="1" customFormat="1" ht="18" customHeight="1" thickBot="1" x14ac:dyDescent="0.25">
      <c r="A13" s="70"/>
      <c r="B13" s="14"/>
      <c r="C13" s="11" t="s">
        <v>71</v>
      </c>
      <c r="D13" s="34" t="s">
        <v>25</v>
      </c>
      <c r="E13" s="11" t="s">
        <v>72</v>
      </c>
      <c r="F13" s="71" t="s">
        <v>25</v>
      </c>
    </row>
    <row r="14" spans="1:6" s="1" customFormat="1" ht="16.5" customHeight="1" x14ac:dyDescent="0.2">
      <c r="A14" s="72" t="s">
        <v>0</v>
      </c>
      <c r="B14" s="12" t="s">
        <v>41</v>
      </c>
      <c r="C14" s="48">
        <v>26786528</v>
      </c>
      <c r="D14" s="82">
        <f>C14/C$38*100</f>
        <v>5.7332890914613008</v>
      </c>
      <c r="E14" s="48">
        <v>28822059</v>
      </c>
      <c r="F14" s="82">
        <f>E14/E$38*100</f>
        <v>5.56533533614967</v>
      </c>
    </row>
    <row r="15" spans="1:6" s="1" customFormat="1" ht="17.100000000000001" customHeight="1" x14ac:dyDescent="0.2">
      <c r="A15" s="73" t="s">
        <v>1</v>
      </c>
      <c r="B15" s="12" t="s">
        <v>42</v>
      </c>
      <c r="C15" s="48">
        <v>10244111</v>
      </c>
      <c r="D15" s="80">
        <f t="shared" ref="D15:D37" si="0">C15/C$38*100</f>
        <v>2.1926115190448989</v>
      </c>
      <c r="E15" s="48">
        <v>14029971</v>
      </c>
      <c r="F15" s="80">
        <f t="shared" ref="F15:F37" si="1">E15/E$38*100</f>
        <v>2.7090879722179153</v>
      </c>
    </row>
    <row r="16" spans="1:6" s="1" customFormat="1" ht="17.100000000000001" customHeight="1" x14ac:dyDescent="0.2">
      <c r="A16" s="73" t="s">
        <v>2</v>
      </c>
      <c r="B16" s="12" t="s">
        <v>43</v>
      </c>
      <c r="C16" s="48">
        <v>54368227</v>
      </c>
      <c r="D16" s="80">
        <f t="shared" si="0"/>
        <v>11.63677363416385</v>
      </c>
      <c r="E16" s="48">
        <v>64504736</v>
      </c>
      <c r="F16" s="80">
        <f t="shared" si="1"/>
        <v>12.455407388133017</v>
      </c>
    </row>
    <row r="17" spans="1:6" s="1" customFormat="1" ht="17.100000000000001" customHeight="1" x14ac:dyDescent="0.2">
      <c r="A17" s="74" t="s">
        <v>3</v>
      </c>
      <c r="B17" s="12" t="s">
        <v>44</v>
      </c>
      <c r="C17" s="48">
        <v>0</v>
      </c>
      <c r="D17" s="80">
        <f t="shared" si="0"/>
        <v>0</v>
      </c>
      <c r="E17" s="48">
        <v>0</v>
      </c>
      <c r="F17" s="80">
        <f t="shared" si="1"/>
        <v>0</v>
      </c>
    </row>
    <row r="18" spans="1:6" s="1" customFormat="1" ht="17.100000000000001" customHeight="1" x14ac:dyDescent="0.2">
      <c r="A18" s="74" t="s">
        <v>4</v>
      </c>
      <c r="B18" s="12" t="s">
        <v>45</v>
      </c>
      <c r="C18" s="48">
        <v>1706</v>
      </c>
      <c r="D18" s="80">
        <f t="shared" si="0"/>
        <v>3.6514591178195917E-4</v>
      </c>
      <c r="E18" s="48">
        <v>23763</v>
      </c>
      <c r="F18" s="80">
        <f t="shared" si="1"/>
        <v>4.5884668958912547E-3</v>
      </c>
    </row>
    <row r="19" spans="1:6" s="1" customFormat="1" ht="17.100000000000001" customHeight="1" x14ac:dyDescent="0.2">
      <c r="A19" s="74" t="s">
        <v>5</v>
      </c>
      <c r="B19" s="12" t="s">
        <v>46</v>
      </c>
      <c r="C19" s="48">
        <v>9348</v>
      </c>
      <c r="D19" s="80">
        <f t="shared" si="0"/>
        <v>2.0008112446293987E-3</v>
      </c>
      <c r="E19" s="48">
        <v>9613</v>
      </c>
      <c r="F19" s="80">
        <f t="shared" si="1"/>
        <v>1.8562021743972826E-3</v>
      </c>
    </row>
    <row r="20" spans="1:6" s="1" customFormat="1" ht="17.100000000000001" customHeight="1" x14ac:dyDescent="0.2">
      <c r="A20" s="74" t="s">
        <v>6</v>
      </c>
      <c r="B20" s="12" t="s">
        <v>47</v>
      </c>
      <c r="C20" s="48">
        <v>2476294</v>
      </c>
      <c r="D20" s="80">
        <f t="shared" si="0"/>
        <v>0.53001678222168502</v>
      </c>
      <c r="E20" s="48">
        <v>2362074</v>
      </c>
      <c r="F20" s="80">
        <f t="shared" si="1"/>
        <v>0.4560997498062298</v>
      </c>
    </row>
    <row r="21" spans="1:6" s="1" customFormat="1" ht="17.100000000000001" customHeight="1" x14ac:dyDescent="0.2">
      <c r="A21" s="74" t="s">
        <v>7</v>
      </c>
      <c r="B21" s="12" t="s">
        <v>48</v>
      </c>
      <c r="C21" s="48">
        <v>21057355</v>
      </c>
      <c r="D21" s="80">
        <f t="shared" si="0"/>
        <v>4.5070381542739719</v>
      </c>
      <c r="E21" s="48">
        <v>23290474</v>
      </c>
      <c r="F21" s="80">
        <f t="shared" si="1"/>
        <v>4.4972254739980633</v>
      </c>
    </row>
    <row r="22" spans="1:6" s="1" customFormat="1" ht="17.100000000000001" customHeight="1" x14ac:dyDescent="0.2">
      <c r="A22" s="74" t="s">
        <v>8</v>
      </c>
      <c r="B22" s="12" t="s">
        <v>49</v>
      </c>
      <c r="C22" s="48">
        <v>14417344</v>
      </c>
      <c r="D22" s="80">
        <f t="shared" si="0"/>
        <v>3.0858348302193193</v>
      </c>
      <c r="E22" s="48">
        <v>20570754</v>
      </c>
      <c r="F22" s="80">
        <f t="shared" si="1"/>
        <v>3.9720668161647357</v>
      </c>
    </row>
    <row r="23" spans="1:6" s="1" customFormat="1" ht="17.100000000000001" customHeight="1" x14ac:dyDescent="0.2">
      <c r="A23" s="74" t="s">
        <v>9</v>
      </c>
      <c r="B23" s="12" t="s">
        <v>50</v>
      </c>
      <c r="C23" s="48">
        <v>202176730</v>
      </c>
      <c r="D23" s="80">
        <f t="shared" si="0"/>
        <v>43.273157337013465</v>
      </c>
      <c r="E23" s="48">
        <v>219791021</v>
      </c>
      <c r="F23" s="80">
        <f t="shared" si="1"/>
        <v>42.440088535649515</v>
      </c>
    </row>
    <row r="24" spans="1:6" s="1" customFormat="1" ht="17.100000000000001" customHeight="1" x14ac:dyDescent="0.2">
      <c r="A24" s="74" t="s">
        <v>10</v>
      </c>
      <c r="B24" s="12" t="s">
        <v>51</v>
      </c>
      <c r="C24" s="48">
        <v>30341</v>
      </c>
      <c r="D24" s="80">
        <f t="shared" si="0"/>
        <v>6.4940750934211157E-3</v>
      </c>
      <c r="E24" s="48">
        <v>37435</v>
      </c>
      <c r="F24" s="80">
        <f t="shared" si="1"/>
        <v>7.2284332048852895E-3</v>
      </c>
    </row>
    <row r="25" spans="1:6" s="1" customFormat="1" ht="17.100000000000001" customHeight="1" x14ac:dyDescent="0.2">
      <c r="A25" s="74" t="s">
        <v>11</v>
      </c>
      <c r="B25" s="12" t="s">
        <v>52</v>
      </c>
      <c r="C25" s="48">
        <v>24723</v>
      </c>
      <c r="D25" s="80">
        <f t="shared" si="0"/>
        <v>5.2916192127698573E-3</v>
      </c>
      <c r="E25" s="48">
        <v>33495</v>
      </c>
      <c r="F25" s="80">
        <f t="shared" si="1"/>
        <v>6.4676471269569328E-3</v>
      </c>
    </row>
    <row r="26" spans="1:6" s="1" customFormat="1" ht="17.100000000000001" customHeight="1" x14ac:dyDescent="0.2">
      <c r="A26" s="74" t="s">
        <v>12</v>
      </c>
      <c r="B26" s="12" t="s">
        <v>53</v>
      </c>
      <c r="C26" s="48">
        <v>6326222</v>
      </c>
      <c r="D26" s="80">
        <f t="shared" si="0"/>
        <v>1.3540410904601929</v>
      </c>
      <c r="E26" s="48">
        <v>7564470</v>
      </c>
      <c r="F26" s="80">
        <f t="shared" si="1"/>
        <v>1.4606455489610957</v>
      </c>
    </row>
    <row r="27" spans="1:6" s="1" customFormat="1" ht="17.100000000000001" customHeight="1" x14ac:dyDescent="0.2">
      <c r="A27" s="74" t="s">
        <v>13</v>
      </c>
      <c r="B27" s="12" t="s">
        <v>54</v>
      </c>
      <c r="C27" s="48">
        <v>3834963</v>
      </c>
      <c r="D27" s="80">
        <f t="shared" si="0"/>
        <v>0.82082125514951787</v>
      </c>
      <c r="E27" s="48">
        <v>2928886</v>
      </c>
      <c r="F27" s="80">
        <f t="shared" si="1"/>
        <v>0.56554713011149071</v>
      </c>
    </row>
    <row r="28" spans="1:6" s="1" customFormat="1" ht="17.100000000000001" customHeight="1" x14ac:dyDescent="0.2">
      <c r="A28" s="74" t="s">
        <v>14</v>
      </c>
      <c r="B28" s="12" t="s">
        <v>55</v>
      </c>
      <c r="C28" s="48">
        <v>388812</v>
      </c>
      <c r="D28" s="80">
        <f t="shared" si="0"/>
        <v>8.3219878224951416E-2</v>
      </c>
      <c r="E28" s="48">
        <v>391200</v>
      </c>
      <c r="F28" s="80">
        <f t="shared" si="1"/>
        <v>7.5537947635932273E-2</v>
      </c>
    </row>
    <row r="29" spans="1:6" s="1" customFormat="1" ht="17.100000000000001" customHeight="1" x14ac:dyDescent="0.2">
      <c r="A29" s="74" t="s">
        <v>15</v>
      </c>
      <c r="B29" s="12" t="s">
        <v>56</v>
      </c>
      <c r="C29" s="48">
        <v>3215844</v>
      </c>
      <c r="D29" s="80">
        <f t="shared" si="0"/>
        <v>0.68830732094287383</v>
      </c>
      <c r="E29" s="48">
        <v>3874578</v>
      </c>
      <c r="F29" s="80">
        <f t="shared" si="1"/>
        <v>0.74815355336230882</v>
      </c>
    </row>
    <row r="30" spans="1:6" s="1" customFormat="1" ht="17.100000000000001" customHeight="1" x14ac:dyDescent="0.2">
      <c r="A30" s="74" t="s">
        <v>16</v>
      </c>
      <c r="B30" s="12" t="s">
        <v>57</v>
      </c>
      <c r="C30" s="48">
        <v>88717</v>
      </c>
      <c r="D30" s="80">
        <f t="shared" si="0"/>
        <v>1.898865759411493E-2</v>
      </c>
      <c r="E30" s="48">
        <v>87216</v>
      </c>
      <c r="F30" s="80">
        <f t="shared" si="1"/>
        <v>1.6840791515888215E-2</v>
      </c>
    </row>
    <row r="31" spans="1:6" s="1" customFormat="1" ht="17.100000000000001" customHeight="1" x14ac:dyDescent="0.2">
      <c r="A31" s="74" t="s">
        <v>17</v>
      </c>
      <c r="B31" s="12" t="s">
        <v>58</v>
      </c>
      <c r="C31" s="48">
        <v>1421203</v>
      </c>
      <c r="D31" s="80">
        <f t="shared" si="0"/>
        <v>0.3041890183248861</v>
      </c>
      <c r="E31" s="48">
        <v>1938824</v>
      </c>
      <c r="F31" s="80">
        <f t="shared" si="1"/>
        <v>0.37437317430288541</v>
      </c>
    </row>
    <row r="32" spans="1:6" s="1" customFormat="1" ht="17.100000000000001" customHeight="1" x14ac:dyDescent="0.2">
      <c r="A32" s="75" t="s">
        <v>23</v>
      </c>
      <c r="B32" s="6" t="s">
        <v>59</v>
      </c>
      <c r="C32" s="49">
        <f>SUM(C14:C31)</f>
        <v>346868468</v>
      </c>
      <c r="D32" s="81">
        <f t="shared" si="0"/>
        <v>74.24244022055764</v>
      </c>
      <c r="E32" s="49">
        <f>SUM(E14:E31)</f>
        <v>390260569</v>
      </c>
      <c r="F32" s="81">
        <f t="shared" si="1"/>
        <v>75.356550167410887</v>
      </c>
    </row>
    <row r="33" spans="1:6" s="1" customFormat="1" ht="17.100000000000001" customHeight="1" x14ac:dyDescent="0.2">
      <c r="A33" s="76" t="s">
        <v>22</v>
      </c>
      <c r="B33" s="4" t="s">
        <v>60</v>
      </c>
      <c r="C33" s="50">
        <v>106940973</v>
      </c>
      <c r="D33" s="80">
        <f t="shared" si="0"/>
        <v>22.889249175225601</v>
      </c>
      <c r="E33" s="50">
        <v>112891224</v>
      </c>
      <c r="F33" s="80">
        <f t="shared" si="1"/>
        <v>21.798495314591772</v>
      </c>
    </row>
    <row r="34" spans="1:6" s="1" customFormat="1" ht="17.100000000000001" customHeight="1" x14ac:dyDescent="0.2">
      <c r="A34" s="76" t="s">
        <v>20</v>
      </c>
      <c r="B34" s="5" t="s">
        <v>61</v>
      </c>
      <c r="C34" s="50">
        <v>225325</v>
      </c>
      <c r="D34" s="80">
        <f t="shared" si="0"/>
        <v>4.8227727181869837E-2</v>
      </c>
      <c r="E34" s="50">
        <v>1176945</v>
      </c>
      <c r="F34" s="80">
        <f t="shared" si="1"/>
        <v>0.22725973870238322</v>
      </c>
    </row>
    <row r="35" spans="1:6" s="1" customFormat="1" ht="17.100000000000001" customHeight="1" x14ac:dyDescent="0.2">
      <c r="A35" s="76" t="s">
        <v>21</v>
      </c>
      <c r="B35" s="15" t="s">
        <v>62</v>
      </c>
      <c r="C35" s="50">
        <v>13175723</v>
      </c>
      <c r="D35" s="80">
        <f t="shared" si="0"/>
        <v>2.8200828770348947</v>
      </c>
      <c r="E35" s="50">
        <v>13556659</v>
      </c>
      <c r="F35" s="80">
        <f t="shared" si="1"/>
        <v>2.6176947792949643</v>
      </c>
    </row>
    <row r="36" spans="1:6" s="1" customFormat="1" ht="17.100000000000001" customHeight="1" x14ac:dyDescent="0.2">
      <c r="A36" s="74" t="s">
        <v>19</v>
      </c>
      <c r="B36" s="15" t="s">
        <v>63</v>
      </c>
      <c r="C36" s="50">
        <v>0</v>
      </c>
      <c r="D36" s="80">
        <f t="shared" si="0"/>
        <v>0</v>
      </c>
      <c r="E36" s="50">
        <v>0</v>
      </c>
      <c r="F36" s="80">
        <f t="shared" si="1"/>
        <v>0</v>
      </c>
    </row>
    <row r="37" spans="1:6" s="1" customFormat="1" ht="17.100000000000001" customHeight="1" x14ac:dyDescent="0.2">
      <c r="A37" s="75" t="s">
        <v>18</v>
      </c>
      <c r="B37" s="7" t="s">
        <v>64</v>
      </c>
      <c r="C37" s="51">
        <f>SUM(C33:C36)</f>
        <v>120342021</v>
      </c>
      <c r="D37" s="83">
        <f t="shared" si="0"/>
        <v>25.757559779442367</v>
      </c>
      <c r="E37" s="51">
        <f>SUM(E33:E36)</f>
        <v>127624828</v>
      </c>
      <c r="F37" s="83">
        <f t="shared" si="1"/>
        <v>24.64344983258912</v>
      </c>
    </row>
    <row r="38" spans="1:6" s="1" customFormat="1" ht="17.100000000000001" customHeight="1" x14ac:dyDescent="0.2">
      <c r="A38" s="84" t="s">
        <v>24</v>
      </c>
      <c r="B38" s="85" t="s">
        <v>65</v>
      </c>
      <c r="C38" s="87">
        <f>C32+C37</f>
        <v>467210489</v>
      </c>
      <c r="D38" s="86">
        <f>D32+D37</f>
        <v>100</v>
      </c>
      <c r="E38" s="97">
        <f>E32+E37</f>
        <v>517885397</v>
      </c>
      <c r="F38" s="86">
        <f>F32+F37</f>
        <v>100</v>
      </c>
    </row>
    <row r="40" spans="1:6" x14ac:dyDescent="0.25">
      <c r="B40" s="36"/>
      <c r="C40" s="37"/>
      <c r="E40" s="37"/>
    </row>
    <row r="41" spans="1:6" x14ac:dyDescent="0.25">
      <c r="A41" s="89" t="s">
        <v>70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  <row r="50" spans="3:6" x14ac:dyDescent="0.25">
      <c r="C50" s="44"/>
      <c r="D50" s="44"/>
      <c r="E50" s="44"/>
      <c r="F50" s="44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5"/>
      <c r="D55" s="45"/>
      <c r="E55" s="45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7"/>
      <c r="D68" s="45"/>
      <c r="E68" s="47"/>
      <c r="F68" s="45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  <row r="75" spans="3:6" x14ac:dyDescent="0.25">
      <c r="C75" s="44"/>
      <c r="D75" s="44"/>
      <c r="E75" s="44"/>
      <c r="F75" s="44"/>
    </row>
  </sheetData>
  <mergeCells count="1">
    <mergeCell ref="C11:F11"/>
  </mergeCells>
  <dataValidations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osiguranja&amp;RKvartalni izvještaj</oddHeader>
    <oddFooter>&amp;CU izvještaj su uključeni podaci zaključno sa 30.09.2023. godine</oddFooter>
  </headerFooter>
  <ignoredErrors>
    <ignoredError sqref="A14:A31" numberStoredAsText="1"/>
    <ignoredError sqref="A32:A36 A38" twoDigitTextYear="1"/>
    <ignoredError sqref="A37" twoDigitTextYear="1" numberStoredAsText="1"/>
    <ignoredError sqref="D32:D37 E32 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00" t="s">
        <v>36</v>
      </c>
      <c r="D7" s="100"/>
      <c r="E7" s="100"/>
      <c r="F7" s="100"/>
      <c r="G7" s="100"/>
      <c r="H7" s="100"/>
      <c r="I7" s="101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2" t="s">
        <v>37</v>
      </c>
      <c r="H8" s="102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0.2851562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68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3"/>
      <c r="B11" s="64"/>
      <c r="C11" s="98" t="s">
        <v>36</v>
      </c>
      <c r="D11" s="98"/>
      <c r="E11" s="98"/>
      <c r="F11" s="99"/>
    </row>
    <row r="12" spans="1:6" s="1" customFormat="1" ht="18" customHeight="1" x14ac:dyDescent="0.2">
      <c r="A12" s="65" t="s">
        <v>32</v>
      </c>
      <c r="B12" s="40" t="s">
        <v>33</v>
      </c>
      <c r="C12" s="94" t="s">
        <v>34</v>
      </c>
      <c r="D12" s="88" t="s">
        <v>35</v>
      </c>
      <c r="E12" s="88" t="s">
        <v>34</v>
      </c>
      <c r="F12" s="66" t="s">
        <v>35</v>
      </c>
    </row>
    <row r="13" spans="1:6" s="1" customFormat="1" ht="18" customHeight="1" thickBot="1" x14ac:dyDescent="0.25">
      <c r="A13" s="67"/>
      <c r="B13" s="68"/>
      <c r="C13" s="69" t="s">
        <v>71</v>
      </c>
      <c r="D13" s="90" t="s">
        <v>25</v>
      </c>
      <c r="E13" s="69" t="s">
        <v>72</v>
      </c>
      <c r="F13" s="77" t="s">
        <v>25</v>
      </c>
    </row>
    <row r="14" spans="1:6" s="1" customFormat="1" ht="16.5" customHeight="1" x14ac:dyDescent="0.25">
      <c r="A14" s="19" t="s">
        <v>0</v>
      </c>
      <c r="B14" s="12" t="s">
        <v>41</v>
      </c>
      <c r="C14" s="92">
        <v>13195834.820000002</v>
      </c>
      <c r="D14" s="79">
        <f>C14/C$38*100</f>
        <v>6.5504610691981897</v>
      </c>
      <c r="E14" s="92">
        <v>15347457</v>
      </c>
      <c r="F14" s="79">
        <f>E14/E$38*100</f>
        <v>6.7793821376387564</v>
      </c>
    </row>
    <row r="15" spans="1:6" s="1" customFormat="1" ht="17.100000000000001" customHeight="1" x14ac:dyDescent="0.25">
      <c r="A15" s="22" t="s">
        <v>1</v>
      </c>
      <c r="B15" s="12" t="s">
        <v>42</v>
      </c>
      <c r="C15" s="93">
        <v>1775863.0698999995</v>
      </c>
      <c r="D15" s="80">
        <f t="shared" ref="D15:D37" si="0">C15/C$38*100</f>
        <v>0.88154497705411006</v>
      </c>
      <c r="E15" s="93">
        <v>1990060</v>
      </c>
      <c r="F15" s="80">
        <f t="shared" ref="F15:F37" si="1">E15/E$38*100</f>
        <v>0.87906271487383125</v>
      </c>
    </row>
    <row r="16" spans="1:6" s="1" customFormat="1" ht="17.100000000000001" customHeight="1" x14ac:dyDescent="0.25">
      <c r="A16" s="22" t="s">
        <v>2</v>
      </c>
      <c r="B16" s="12" t="s">
        <v>43</v>
      </c>
      <c r="C16" s="93">
        <v>14029850.8199</v>
      </c>
      <c r="D16" s="80">
        <f t="shared" si="0"/>
        <v>6.9644696872928291</v>
      </c>
      <c r="E16" s="93">
        <v>16453770</v>
      </c>
      <c r="F16" s="80">
        <f t="shared" si="1"/>
        <v>7.268070171808688</v>
      </c>
    </row>
    <row r="17" spans="1:6" s="1" customFormat="1" ht="17.100000000000001" customHeight="1" x14ac:dyDescent="0.25">
      <c r="A17" s="19" t="s">
        <v>3</v>
      </c>
      <c r="B17" s="12" t="s">
        <v>44</v>
      </c>
      <c r="C17" s="93">
        <v>10407.02</v>
      </c>
      <c r="D17" s="80">
        <f t="shared" si="0"/>
        <v>5.1660831077580075E-3</v>
      </c>
      <c r="E17" s="93">
        <v>11530</v>
      </c>
      <c r="F17" s="80">
        <f t="shared" si="1"/>
        <v>5.0931093044909569E-3</v>
      </c>
    </row>
    <row r="18" spans="1:6" s="1" customFormat="1" ht="17.100000000000001" customHeight="1" x14ac:dyDescent="0.25">
      <c r="A18" s="19" t="s">
        <v>4</v>
      </c>
      <c r="B18" s="12" t="s">
        <v>45</v>
      </c>
      <c r="C18" s="93">
        <v>50272.480000000003</v>
      </c>
      <c r="D18" s="80">
        <f t="shared" si="0"/>
        <v>2.4955444470473036E-2</v>
      </c>
      <c r="E18" s="93">
        <v>1194</v>
      </c>
      <c r="F18" s="80">
        <f t="shared" si="1"/>
        <v>5.2742172676168277E-4</v>
      </c>
    </row>
    <row r="19" spans="1:6" s="1" customFormat="1" ht="17.100000000000001" customHeight="1" x14ac:dyDescent="0.25">
      <c r="A19" s="19" t="s">
        <v>5</v>
      </c>
      <c r="B19" s="12" t="s">
        <v>46</v>
      </c>
      <c r="C19" s="93">
        <v>1392.8600000000001</v>
      </c>
      <c r="D19" s="80">
        <f t="shared" si="0"/>
        <v>6.9142084068944036E-4</v>
      </c>
      <c r="E19" s="93">
        <v>1304</v>
      </c>
      <c r="F19" s="80">
        <f t="shared" si="1"/>
        <v>5.76011668088136E-4</v>
      </c>
    </row>
    <row r="20" spans="1:6" s="1" customFormat="1" ht="16.5" customHeight="1" x14ac:dyDescent="0.25">
      <c r="A20" s="19" t="s">
        <v>6</v>
      </c>
      <c r="B20" s="12" t="s">
        <v>47</v>
      </c>
      <c r="C20" s="93">
        <v>825976.89</v>
      </c>
      <c r="D20" s="80">
        <f t="shared" si="0"/>
        <v>0.41001797429307274</v>
      </c>
      <c r="E20" s="93">
        <v>1012593</v>
      </c>
      <c r="F20" s="80">
        <f t="shared" si="1"/>
        <v>0.44728940415979279</v>
      </c>
    </row>
    <row r="21" spans="1:6" s="1" customFormat="1" ht="17.100000000000001" customHeight="1" x14ac:dyDescent="0.25">
      <c r="A21" s="19" t="s">
        <v>7</v>
      </c>
      <c r="B21" s="12" t="s">
        <v>48</v>
      </c>
      <c r="C21" s="93">
        <v>6548297.589900001</v>
      </c>
      <c r="D21" s="80">
        <f t="shared" si="0"/>
        <v>3.2505990729099077</v>
      </c>
      <c r="E21" s="93">
        <v>7016103</v>
      </c>
      <c r="F21" s="80">
        <f t="shared" si="1"/>
        <v>3.0992003010032017</v>
      </c>
    </row>
    <row r="22" spans="1:6" s="1" customFormat="1" ht="16.5" customHeight="1" x14ac:dyDescent="0.25">
      <c r="A22" s="19" t="s">
        <v>8</v>
      </c>
      <c r="B22" s="12" t="s">
        <v>49</v>
      </c>
      <c r="C22" s="93">
        <v>13895222.269999998</v>
      </c>
      <c r="D22" s="80">
        <f t="shared" si="0"/>
        <v>6.8976395786296036</v>
      </c>
      <c r="E22" s="93">
        <v>13422962</v>
      </c>
      <c r="F22" s="80">
        <f t="shared" si="1"/>
        <v>5.9292812364291878</v>
      </c>
    </row>
    <row r="23" spans="1:6" s="1" customFormat="1" ht="17.100000000000001" customHeight="1" x14ac:dyDescent="0.25">
      <c r="A23" s="19" t="s">
        <v>9</v>
      </c>
      <c r="B23" s="12" t="s">
        <v>50</v>
      </c>
      <c r="C23" s="93">
        <v>124821142.79989997</v>
      </c>
      <c r="D23" s="80">
        <f t="shared" si="0"/>
        <v>61.961675610272039</v>
      </c>
      <c r="E23" s="93">
        <v>143611365</v>
      </c>
      <c r="F23" s="80">
        <f t="shared" si="1"/>
        <v>63.436979992380479</v>
      </c>
    </row>
    <row r="24" spans="1:6" s="1" customFormat="1" ht="16.5" customHeight="1" x14ac:dyDescent="0.25">
      <c r="A24" s="19" t="s">
        <v>10</v>
      </c>
      <c r="B24" s="12" t="s">
        <v>51</v>
      </c>
      <c r="C24" s="93">
        <v>113118.34</v>
      </c>
      <c r="D24" s="80">
        <f t="shared" si="0"/>
        <v>5.615236114196253E-2</v>
      </c>
      <c r="E24" s="93">
        <v>120070</v>
      </c>
      <c r="F24" s="80">
        <f t="shared" si="1"/>
        <v>5.3038129591520308E-2</v>
      </c>
    </row>
    <row r="25" spans="1:6" s="1" customFormat="1" ht="16.5" customHeight="1" x14ac:dyDescent="0.25">
      <c r="A25" s="19" t="s">
        <v>11</v>
      </c>
      <c r="B25" s="12" t="s">
        <v>52</v>
      </c>
      <c r="C25" s="93">
        <v>8445.4499999999989</v>
      </c>
      <c r="D25" s="80">
        <f t="shared" si="0"/>
        <v>4.1923525257388629E-3</v>
      </c>
      <c r="E25" s="93">
        <v>10591</v>
      </c>
      <c r="F25" s="80">
        <f t="shared" si="1"/>
        <v>4.6783278962587785E-3</v>
      </c>
    </row>
    <row r="26" spans="1:6" s="1" customFormat="1" ht="17.100000000000001" customHeight="1" x14ac:dyDescent="0.25">
      <c r="A26" s="19" t="s">
        <v>12</v>
      </c>
      <c r="B26" s="12" t="s">
        <v>53</v>
      </c>
      <c r="C26" s="93">
        <v>2612437.81</v>
      </c>
      <c r="D26" s="80">
        <f t="shared" si="0"/>
        <v>1.2968237632203383</v>
      </c>
      <c r="E26" s="93">
        <v>2742555</v>
      </c>
      <c r="F26" s="80">
        <f t="shared" si="1"/>
        <v>1.2114598775870073</v>
      </c>
    </row>
    <row r="27" spans="1:6" s="1" customFormat="1" ht="17.100000000000001" customHeight="1" x14ac:dyDescent="0.25">
      <c r="A27" s="19" t="s">
        <v>13</v>
      </c>
      <c r="B27" s="12" t="s">
        <v>54</v>
      </c>
      <c r="C27" s="93">
        <v>2469900.4499999997</v>
      </c>
      <c r="D27" s="80">
        <f t="shared" si="0"/>
        <v>1.2260676920567943</v>
      </c>
      <c r="E27" s="93">
        <v>3173188</v>
      </c>
      <c r="F27" s="80">
        <f t="shared" si="1"/>
        <v>1.401681988525503</v>
      </c>
    </row>
    <row r="28" spans="1:6" s="1" customFormat="1" ht="17.100000000000001" customHeight="1" x14ac:dyDescent="0.25">
      <c r="A28" s="19" t="s">
        <v>14</v>
      </c>
      <c r="B28" s="12" t="s">
        <v>55</v>
      </c>
      <c r="C28" s="93">
        <v>14377.26</v>
      </c>
      <c r="D28" s="80">
        <f t="shared" si="0"/>
        <v>7.1369248854950681E-3</v>
      </c>
      <c r="E28" s="93">
        <v>16423</v>
      </c>
      <c r="F28" s="80">
        <f t="shared" si="1"/>
        <v>7.2544782400394614E-3</v>
      </c>
    </row>
    <row r="29" spans="1:6" s="1" customFormat="1" ht="17.100000000000001" customHeight="1" x14ac:dyDescent="0.25">
      <c r="A29" s="19" t="s">
        <v>15</v>
      </c>
      <c r="B29" s="12" t="s">
        <v>56</v>
      </c>
      <c r="C29" s="93">
        <v>1187599.69</v>
      </c>
      <c r="D29" s="80">
        <f t="shared" si="0"/>
        <v>0.5895288658316834</v>
      </c>
      <c r="E29" s="93">
        <v>1218008</v>
      </c>
      <c r="F29" s="80">
        <f t="shared" si="1"/>
        <v>0.53802670231955085</v>
      </c>
    </row>
    <row r="30" spans="1:6" s="1" customFormat="1" ht="17.100000000000001" customHeight="1" x14ac:dyDescent="0.25">
      <c r="A30" s="19" t="s">
        <v>16</v>
      </c>
      <c r="B30" s="12" t="s">
        <v>57</v>
      </c>
      <c r="C30" s="93">
        <v>719.4</v>
      </c>
      <c r="D30" s="80">
        <f t="shared" si="0"/>
        <v>3.5711281305514072E-4</v>
      </c>
      <c r="E30" s="93">
        <v>675</v>
      </c>
      <c r="F30" s="80">
        <f t="shared" si="1"/>
        <v>2.9816554904869001E-4</v>
      </c>
    </row>
    <row r="31" spans="1:6" s="1" customFormat="1" ht="17.100000000000001" customHeight="1" x14ac:dyDescent="0.25">
      <c r="A31" s="19" t="s">
        <v>17</v>
      </c>
      <c r="B31" s="12" t="s">
        <v>58</v>
      </c>
      <c r="C31" s="93">
        <v>296551.83</v>
      </c>
      <c r="D31" s="80">
        <f t="shared" si="0"/>
        <v>0.14720942205720028</v>
      </c>
      <c r="E31" s="93">
        <v>512378</v>
      </c>
      <c r="F31" s="80">
        <f t="shared" si="1"/>
        <v>0.22633106324514027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181857410.84959996</v>
      </c>
      <c r="D32" s="81">
        <f t="shared" si="0"/>
        <v>90.274689412600935</v>
      </c>
      <c r="E32" s="49">
        <f>SUM(E14:E31)</f>
        <v>206662226</v>
      </c>
      <c r="F32" s="81">
        <f t="shared" si="1"/>
        <v>91.288231233947343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50">
        <v>17412266.530000001</v>
      </c>
      <c r="D33" s="80">
        <f t="shared" si="0"/>
        <v>8.6435133197027731</v>
      </c>
      <c r="E33" s="50">
        <v>17540066</v>
      </c>
      <c r="F33" s="80">
        <f t="shared" si="1"/>
        <v>7.7479161618374217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50">
        <v>39332.06</v>
      </c>
      <c r="D34" s="80">
        <f t="shared" si="0"/>
        <v>1.9524579635604083E-2</v>
      </c>
      <c r="E34" s="50">
        <v>17096</v>
      </c>
      <c r="F34" s="80">
        <f t="shared" si="1"/>
        <v>7.5517603356094875E-3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50">
        <v>1989081.8999000001</v>
      </c>
      <c r="D35" s="80">
        <f t="shared" si="0"/>
        <v>0.98738759058987058</v>
      </c>
      <c r="E35" s="50">
        <v>2009002</v>
      </c>
      <c r="F35" s="80">
        <f t="shared" si="1"/>
        <v>0.88742990277024636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50">
        <v>150855.24</v>
      </c>
      <c r="D36" s="80">
        <f t="shared" si="0"/>
        <v>7.4885097470820658E-2</v>
      </c>
      <c r="E36" s="50">
        <v>155913</v>
      </c>
      <c r="F36" s="80">
        <f t="shared" si="1"/>
        <v>6.8870941109375416E-2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19591535.729899999</v>
      </c>
      <c r="D37" s="83">
        <f t="shared" si="0"/>
        <v>9.7253105873990666</v>
      </c>
      <c r="E37" s="51">
        <f>SUM(E33:E36)</f>
        <v>19722077</v>
      </c>
      <c r="F37" s="83">
        <f t="shared" si="1"/>
        <v>8.7117687660526535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201448946.57949996</v>
      </c>
      <c r="D38" s="78">
        <f>D32+D37</f>
        <v>100</v>
      </c>
      <c r="E38" s="95">
        <f>E32+E37</f>
        <v>226384303</v>
      </c>
      <c r="F38" s="78">
        <f>F32+F37</f>
        <v>100</v>
      </c>
    </row>
    <row r="40" spans="1:6" x14ac:dyDescent="0.25">
      <c r="C40" s="37"/>
      <c r="E40" s="37"/>
    </row>
    <row r="41" spans="1:6" x14ac:dyDescent="0.25">
      <c r="A41" s="89" t="s">
        <v>67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osiguranja&amp;RKvartalni izvještaj</oddHeader>
    <oddFooter>&amp;CU izvještaj su uključeni podaci zaključno sa 30.09.2023. godine</oddFooter>
  </headerFooter>
  <ignoredErrors>
    <ignoredError sqref="A14:A31" numberStoredAsText="1"/>
    <ignoredError sqref="A32:A33 A37" twoDigitTextYear="1" numberStoredAsText="1"/>
    <ignoredError sqref="A34:A36 A38" twoDigitTextYear="1"/>
    <ignoredError sqref="D32:D37 E37 E32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00" t="s">
        <v>36</v>
      </c>
      <c r="D7" s="100"/>
      <c r="E7" s="100"/>
      <c r="F7" s="100"/>
      <c r="G7" s="100"/>
      <c r="H7" s="100"/>
      <c r="I7" s="101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2" t="s">
        <v>37</v>
      </c>
      <c r="H8" s="102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2020-10-30T14:34:24Z</cp:lastPrinted>
  <dcterms:created xsi:type="dcterms:W3CDTF">2018-01-08T12:56:16Z</dcterms:created>
  <dcterms:modified xsi:type="dcterms:W3CDTF">2023-12-22T13:13:35Z</dcterms:modified>
</cp:coreProperties>
</file>