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II K\Jezici\BS EV UPLOAD 161123\"/>
    </mc:Choice>
  </mc:AlternateContent>
  <xr:revisionPtr revIDLastSave="0" documentId="13_ncr:1_{89AAB843-6ACD-4B18-924B-084A2F0CE2B9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25" l="1"/>
  <c r="C27" i="25"/>
  <c r="C26" i="25"/>
  <c r="C25" i="25"/>
  <c r="C24" i="25"/>
  <c r="C23" i="25"/>
  <c r="C22" i="25"/>
  <c r="C21" i="25"/>
  <c r="C19" i="25"/>
  <c r="C18" i="25"/>
  <c r="C17" i="25"/>
  <c r="C15" i="25"/>
  <c r="C14" i="25"/>
  <c r="C13" i="25"/>
  <c r="C12" i="25"/>
  <c r="C11" i="25"/>
  <c r="C35" i="25"/>
  <c r="C34" i="25"/>
  <c r="C32" i="25"/>
  <c r="C36" i="25" l="1"/>
  <c r="C31" i="25" l="1"/>
  <c r="G31" i="25" s="1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2" i="25"/>
  <c r="G33" i="25"/>
  <c r="G34" i="25"/>
  <c r="G35" i="25"/>
  <c r="G11" i="25"/>
  <c r="C30" i="25"/>
  <c r="G36" i="25" l="1"/>
  <c r="G22" i="23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11" i="24"/>
  <c r="E25" i="24"/>
  <c r="E35" i="25"/>
  <c r="C28" i="25"/>
  <c r="C20" i="25"/>
  <c r="C29" i="25"/>
  <c r="C16" i="25"/>
  <c r="C25" i="24" l="1"/>
  <c r="D22" i="24" l="1"/>
  <c r="D23" i="24"/>
  <c r="D12" i="24"/>
  <c r="D24" i="24"/>
  <c r="D13" i="24"/>
  <c r="D16" i="24"/>
  <c r="D17" i="24"/>
  <c r="D18" i="24"/>
  <c r="D19" i="24"/>
  <c r="D20" i="24"/>
  <c r="D21" i="24"/>
  <c r="D14" i="24"/>
  <c r="D15" i="24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C33" i="25"/>
  <c r="G12" i="23" l="1"/>
  <c r="G11" i="23"/>
  <c r="E22" i="23"/>
  <c r="C22" i="23"/>
  <c r="G13" i="23" l="1"/>
  <c r="G14" i="23"/>
  <c r="G15" i="23"/>
  <c r="G16" i="23"/>
  <c r="G17" i="23"/>
  <c r="G18" i="23"/>
  <c r="G19" i="23"/>
  <c r="G20" i="23"/>
  <c r="G21" i="23"/>
  <c r="D21" i="23"/>
  <c r="H20" i="23" l="1"/>
  <c r="G25" i="24"/>
  <c r="H24" i="24" l="1"/>
  <c r="H11" i="24"/>
  <c r="H13" i="24"/>
  <c r="H22" i="24"/>
  <c r="H19" i="24"/>
  <c r="H14" i="24"/>
  <c r="H18" i="24"/>
  <c r="H12" i="24"/>
  <c r="H16" i="24"/>
  <c r="H20" i="24"/>
  <c r="H15" i="24"/>
  <c r="H17" i="24"/>
  <c r="H21" i="24"/>
  <c r="H23" i="24"/>
  <c r="H12" i="23"/>
  <c r="H19" i="23"/>
  <c r="H14" i="23"/>
  <c r="H15" i="23"/>
  <c r="H13" i="23"/>
  <c r="H18" i="23"/>
  <c r="H17" i="23"/>
  <c r="H16" i="23"/>
  <c r="H21" i="23"/>
  <c r="H11" i="23"/>
  <c r="H25" i="24" l="1"/>
  <c r="H22" i="23"/>
  <c r="F11" i="25" l="1"/>
  <c r="F15" i="25"/>
  <c r="F20" i="25"/>
  <c r="F22" i="25"/>
  <c r="F19" i="25"/>
  <c r="F17" i="25"/>
  <c r="F13" i="25"/>
  <c r="F12" i="25"/>
  <c r="F21" i="25"/>
  <c r="F26" i="25"/>
  <c r="F24" i="25"/>
  <c r="F18" i="25"/>
  <c r="F16" i="25"/>
  <c r="F27" i="25"/>
  <c r="F25" i="25"/>
  <c r="F23" i="25"/>
  <c r="F14" i="25"/>
  <c r="F35" i="25"/>
  <c r="F34" i="25"/>
  <c r="F33" i="25"/>
  <c r="F32" i="25"/>
  <c r="F31" i="25"/>
  <c r="F30" i="25"/>
  <c r="F29" i="25"/>
  <c r="F28" i="25"/>
  <c r="C37" i="21"/>
  <c r="C32" i="22"/>
  <c r="D32" i="22"/>
  <c r="F36" i="25" l="1"/>
  <c r="J20" i="22"/>
  <c r="E20" i="22"/>
  <c r="E18" i="22"/>
  <c r="E24" i="22"/>
  <c r="E25" i="22"/>
  <c r="J25" i="22"/>
  <c r="G25" i="22"/>
  <c r="F18" i="22"/>
  <c r="E30" i="22"/>
  <c r="G18" i="22" l="1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19" i="24"/>
  <c r="F18" i="23"/>
  <c r="F23" i="24" l="1"/>
  <c r="F24" i="24"/>
  <c r="D19" i="23"/>
  <c r="F11" i="24"/>
  <c r="F12" i="24"/>
  <c r="F13" i="24"/>
  <c r="F14" i="24"/>
  <c r="F15" i="24"/>
  <c r="F16" i="24"/>
  <c r="F17" i="24"/>
  <c r="F21" i="23"/>
  <c r="D11" i="23"/>
  <c r="F12" i="23"/>
  <c r="D13" i="23"/>
  <c r="F14" i="23"/>
  <c r="D15" i="23"/>
  <c r="F16" i="23"/>
  <c r="D17" i="23"/>
  <c r="F20" i="23"/>
  <c r="F21" i="24"/>
  <c r="F18" i="24"/>
  <c r="F20" i="24"/>
  <c r="F22" i="24"/>
  <c r="F11" i="23"/>
  <c r="D12" i="23"/>
  <c r="F13" i="23"/>
  <c r="D14" i="23"/>
  <c r="F15" i="23"/>
  <c r="D16" i="23"/>
  <c r="F17" i="23"/>
  <c r="D18" i="23"/>
  <c r="F19" i="23"/>
  <c r="D20" i="23"/>
  <c r="D11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37" i="21"/>
  <c r="I37" i="21"/>
  <c r="L32" i="21" s="1"/>
  <c r="H37" i="21"/>
  <c r="D25" i="24" l="1"/>
  <c r="F25" i="24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  <c r="D18" i="25" l="1"/>
  <c r="H19" i="25" l="1"/>
  <c r="H12" i="25"/>
  <c r="H16" i="25"/>
  <c r="H21" i="25"/>
  <c r="H18" i="25"/>
  <c r="H26" i="25"/>
  <c r="H33" i="25"/>
  <c r="H13" i="25"/>
  <c r="H22" i="25"/>
  <c r="H35" i="25"/>
  <c r="H20" i="25"/>
  <c r="H28" i="25"/>
  <c r="H31" i="25"/>
  <c r="H29" i="25"/>
  <c r="H27" i="25"/>
  <c r="H17" i="25"/>
  <c r="H24" i="25"/>
  <c r="H34" i="25"/>
  <c r="H14" i="25"/>
  <c r="H23" i="25"/>
  <c r="H32" i="25"/>
  <c r="H15" i="25"/>
  <c r="H25" i="25"/>
  <c r="H30" i="25"/>
  <c r="D11" i="25"/>
  <c r="D28" i="25"/>
  <c r="H11" i="25"/>
  <c r="D21" i="25"/>
  <c r="D20" i="25"/>
  <c r="D27" i="25"/>
  <c r="D15" i="25"/>
  <c r="D31" i="25"/>
  <c r="D16" i="25"/>
  <c r="D19" i="25"/>
  <c r="D34" i="25"/>
  <c r="D29" i="25"/>
  <c r="D26" i="25"/>
  <c r="D35" i="25"/>
  <c r="D12" i="25"/>
  <c r="D14" i="25"/>
  <c r="D13" i="25"/>
  <c r="D23" i="25"/>
  <c r="D30" i="25"/>
  <c r="D33" i="25"/>
  <c r="D24" i="25"/>
  <c r="D32" i="25"/>
  <c r="D22" i="25"/>
  <c r="D25" i="25"/>
  <c r="D17" i="25"/>
  <c r="H36" i="25" l="1"/>
  <c r="D36" i="25"/>
</calcChain>
</file>

<file path=xl/sharedStrings.xml><?xml version="1.0" encoding="utf-8"?>
<sst xmlns="http://schemas.openxmlformats.org/spreadsheetml/2006/main" count="301" uniqueCount="92">
  <si>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</si>
  <si>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</si>
  <si>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</si>
  <si>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</si>
  <si>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</si>
  <si>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</si>
  <si>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</si>
  <si>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</si>
  <si>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</si>
  <si>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</si>
  <si>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</si>
  <si>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</si>
  <si>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</si>
  <si>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</si>
  <si>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</si>
  <si>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</si>
  <si>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</si>
  <si>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</si>
  <si>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</si>
  <si>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</si>
  <si>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</si>
  <si>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</si>
  <si>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</si>
  <si>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</si>
  <si>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</si>
  <si>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</si>
  <si>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</si>
  <si>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</si>
  <si>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</si>
  <si>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</si>
  <si>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</si>
  <si>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</si>
  <si>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</si>
  <si>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</si>
  <si>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</si>
  <si>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</si>
  <si>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</si>
  <si>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</si>
  <si>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</si>
  <si>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</si>
  <si>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</si>
  <si>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</si>
  <si>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</si>
  <si>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</si>
  <si>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</si>
  <si>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</si>
  <si>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</si>
  <si>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</si>
  <si>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</si>
  <si>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</si>
  <si>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</si>
  <si>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</si>
  <si>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</si>
  <si>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</si>
  <si>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</si>
  <si>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</si>
  <si>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</si>
  <si>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</si>
  <si>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</si>
  <si>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</si>
  <si>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</si>
  <si>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</si>
  <si>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</si>
  <si>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</si>
  <si>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</si>
  <si>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</si>
  <si>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</si>
  <si>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</si>
  <si>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</si>
  <si>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</si>
  <si>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</si>
  <si>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</si>
  <si>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</si>
  <si>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</si>
  <si>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</si>
  <si>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</si>
  <si>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</si>
  <si>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</si>
  <si>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</si>
  <si>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</si>
  <si>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*Podaci su dati na osnovu nerevidiranih izvještaja društava sa sjedištem u Republici Srpskoj.</t>
  </si>
  <si>
    <t>*Podaci su dati na osnovu nerevidiranih izvještaja društava sa sjedištem u Federaciji Bosne i Hercegovine.</t>
  </si>
  <si>
    <t>Grawe osiguranje a.d.*</t>
  </si>
  <si>
    <t>I-IX-2023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</si>
  <si>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</si>
  <si>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</si>
  <si>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osiguranje d.d.*</t>
  </si>
  <si>
    <t>Central osiguranje d.d.**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</si>
  <si>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</si>
  <si>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</si>
  <si>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osiguranje d.d.**</t>
  </si>
  <si>
    <t>Central osiguranje d.d.***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</si>
</sst>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2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6" fontId="3" fillId="0" borderId="4" xfId="6" applyNumberFormat="1" applyFont="1" applyBorder="1" applyAlignment="1">
      <alignment horizontal="right" vertical="center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169" fontId="3" fillId="0" borderId="0" xfId="6" applyNumberFormat="1" applyFont="1" applyFill="1" applyBorder="1" applyAlignment="1">
      <alignment horizontal="right" vertical="center"/>
    </xf>
    <xf numFmtId="169" fontId="22" fillId="3" borderId="2" xfId="6" applyNumberFormat="1" applyFont="1" applyFill="1" applyBorder="1" applyAlignment="1">
      <alignment horizontal="right" vertical="center"/>
    </xf>
    <xf numFmtId="0" fontId="18" fillId="0" borderId="0" xfId="0" applyFont="1"/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13" ht="15" customHeight="1" x14ac:dyDescent="0.25"/>
    <row r="2" spans="1:13" ht="15" customHeight="1" x14ac:dyDescent="0.25"/>
    <row r="3" spans="1:13" ht="15" customHeight="1" x14ac:dyDescent="0.25"/>
    <row r="4" spans="1:13" ht="15" customHeight="1" x14ac:dyDescent="0.25"/>
    <row r="5" spans="1:13" ht="15" customHeight="1" x14ac:dyDescent="0.25">
      <c r="C5" s="63" t="s">
        <v>58</v>
      </c>
    </row>
    <row r="6" spans="1:13" ht="15" customHeight="1" x14ac:dyDescent="0.25">
      <c r="C6" s="2"/>
      <c r="D6" s="2"/>
    </row>
    <row r="7" spans="1:13" ht="15" customHeight="1" thickBot="1" x14ac:dyDescent="0.3">
      <c r="I7" s="1"/>
      <c r="J7" s="1"/>
      <c r="K7" s="1"/>
      <c r="L7" s="1"/>
      <c r="M7" s="1"/>
    </row>
    <row r="8" spans="1:13" ht="24.75" customHeight="1" x14ac:dyDescent="0.25">
      <c r="A8" s="72" t="s">
        <v>59</v>
      </c>
      <c r="B8" s="75" t="s">
        <v>10</v>
      </c>
      <c r="C8" s="70" t="s">
        <v>78</v>
      </c>
      <c r="D8" s="70"/>
      <c r="E8" s="70" t="s">
        <v>77</v>
      </c>
      <c r="F8" s="70"/>
      <c r="G8" s="70" t="s">
        <v>79</v>
      </c>
      <c r="H8" s="71"/>
      <c r="I8" s="1"/>
      <c r="J8" s="1"/>
      <c r="K8" s="1"/>
      <c r="L8" s="1"/>
      <c r="M8" s="1"/>
    </row>
    <row r="9" spans="1:13" ht="21.75" customHeight="1" x14ac:dyDescent="0.25">
      <c r="A9" s="73"/>
      <c r="B9" s="76"/>
      <c r="C9" s="76" t="s">
        <v>83</v>
      </c>
      <c r="D9" s="76"/>
      <c r="E9" s="76" t="s">
        <v>83</v>
      </c>
      <c r="F9" s="76"/>
      <c r="G9" s="76" t="s">
        <v>83</v>
      </c>
      <c r="H9" s="78"/>
      <c r="I9" s="1"/>
      <c r="J9" s="1"/>
      <c r="K9" s="1"/>
      <c r="L9" s="1"/>
      <c r="M9" s="1"/>
    </row>
    <row r="10" spans="1:13" ht="18.75" customHeight="1" thickBot="1" x14ac:dyDescent="0.3">
      <c r="A10" s="74"/>
      <c r="B10" s="77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65" t="s">
        <v>76</v>
      </c>
      <c r="I10" s="1"/>
      <c r="J10" s="1"/>
      <c r="K10" s="1"/>
      <c r="L10" s="1"/>
      <c r="M10" s="1"/>
    </row>
    <row r="11" spans="1:13" x14ac:dyDescent="0.25">
      <c r="A11" s="15" t="s">
        <v>27</v>
      </c>
      <c r="B11" s="7" t="s">
        <v>63</v>
      </c>
      <c r="C11" s="61">
        <f>FBiH!C11</f>
        <v>65753853</v>
      </c>
      <c r="D11" s="26">
        <f t="shared" ref="D11:D27" si="0">C11/C$36*100</f>
        <v>11.01547023006394</v>
      </c>
      <c r="E11" s="61">
        <f>FBiH!E11</f>
        <v>6959586</v>
      </c>
      <c r="F11" s="29">
        <f t="shared" ref="F11:F35" si="1">E11/E$36*100</f>
        <v>4.7232657874743564</v>
      </c>
      <c r="G11" s="61">
        <f>C11+E11</f>
        <v>72713439</v>
      </c>
      <c r="H11" s="29">
        <f t="shared" ref="H11:H35" si="2">G11/G$36*100</f>
        <v>9.7697701124883753</v>
      </c>
      <c r="I11" s="1"/>
      <c r="J11" s="1"/>
      <c r="K11" s="1"/>
      <c r="L11" s="1"/>
      <c r="M11" s="1"/>
    </row>
    <row r="12" spans="1:13" x14ac:dyDescent="0.25">
      <c r="A12" s="15" t="s">
        <v>28</v>
      </c>
      <c r="B12" s="7" t="s">
        <v>86</v>
      </c>
      <c r="C12" s="61">
        <f>FBiH!C12</f>
        <v>83142554</v>
      </c>
      <c r="D12" s="26">
        <f t="shared" si="0"/>
        <v>13.928527176019381</v>
      </c>
      <c r="E12" s="61">
        <f>FBiH!E12</f>
        <v>0</v>
      </c>
      <c r="F12" s="29">
        <f t="shared" si="1"/>
        <v>0</v>
      </c>
      <c r="G12" s="61">
        <f t="shared" ref="G12:G35" si="3">C12+E12</f>
        <v>83142554</v>
      </c>
      <c r="H12" s="29">
        <f t="shared" si="2"/>
        <v>11.171024920787351</v>
      </c>
      <c r="I12" s="1"/>
      <c r="J12" s="1"/>
      <c r="K12" s="1"/>
      <c r="L12" s="1"/>
      <c r="M12" s="1"/>
    </row>
    <row r="13" spans="1:13" ht="14.25" customHeight="1" x14ac:dyDescent="0.25">
      <c r="A13" s="15" t="s">
        <v>29</v>
      </c>
      <c r="B13" s="7" t="s">
        <v>12</v>
      </c>
      <c r="C13" s="61">
        <f>RS!C11</f>
        <v>13192887</v>
      </c>
      <c r="D13" s="26">
        <f t="shared" si="0"/>
        <v>2.2101496317956841</v>
      </c>
      <c r="E13" s="61">
        <f>RS!E11</f>
        <v>0</v>
      </c>
      <c r="F13" s="29">
        <f t="shared" si="1"/>
        <v>0</v>
      </c>
      <c r="G13" s="61">
        <f t="shared" si="3"/>
        <v>13192887</v>
      </c>
      <c r="H13" s="29">
        <f t="shared" si="2"/>
        <v>1.772594927191333</v>
      </c>
      <c r="I13" s="1"/>
      <c r="J13" s="1"/>
      <c r="K13" s="1"/>
      <c r="L13" s="1"/>
      <c r="M13" s="1"/>
    </row>
    <row r="14" spans="1:13" ht="15.75" customHeight="1" x14ac:dyDescent="0.25">
      <c r="A14" s="15" t="s">
        <v>30</v>
      </c>
      <c r="B14" s="7" t="s">
        <v>1</v>
      </c>
      <c r="C14" s="61">
        <f>FBiH!C13</f>
        <v>17965740</v>
      </c>
      <c r="D14" s="26">
        <f t="shared" si="0"/>
        <v>3.0097258959268731</v>
      </c>
      <c r="E14" s="61">
        <f>FBiH!E13</f>
        <v>0</v>
      </c>
      <c r="F14" s="29">
        <f t="shared" si="1"/>
        <v>0</v>
      </c>
      <c r="G14" s="61">
        <f t="shared" si="3"/>
        <v>17965740</v>
      </c>
      <c r="H14" s="29">
        <f t="shared" si="2"/>
        <v>2.4138749605934184</v>
      </c>
      <c r="I14" s="1"/>
      <c r="J14" s="1"/>
      <c r="K14" s="1"/>
      <c r="L14" s="1"/>
      <c r="M14" s="1"/>
    </row>
    <row r="15" spans="1:13" x14ac:dyDescent="0.25">
      <c r="A15" s="15" t="s">
        <v>31</v>
      </c>
      <c r="B15" s="7" t="s">
        <v>87</v>
      </c>
      <c r="C15" s="61">
        <f>FBiH!C14</f>
        <v>1994048</v>
      </c>
      <c r="D15" s="26">
        <f t="shared" si="0"/>
        <v>0.33405458964235202</v>
      </c>
      <c r="E15" s="61">
        <f>FBiH!E14</f>
        <v>0</v>
      </c>
      <c r="F15" s="29">
        <f t="shared" si="1"/>
        <v>0</v>
      </c>
      <c r="G15" s="61">
        <f t="shared" si="3"/>
        <v>1994048</v>
      </c>
      <c r="H15" s="29">
        <f t="shared" si="2"/>
        <v>0.26792008219095814</v>
      </c>
      <c r="I15" s="1"/>
      <c r="J15" s="1"/>
      <c r="K15" s="1"/>
      <c r="L15" s="1"/>
      <c r="M15" s="1"/>
    </row>
    <row r="16" spans="1:13" ht="15" customHeight="1" x14ac:dyDescent="0.25">
      <c r="A16" s="15" t="s">
        <v>32</v>
      </c>
      <c r="B16" s="7" t="s">
        <v>2</v>
      </c>
      <c r="C16" s="61">
        <f>FBiH!C15</f>
        <v>31095496</v>
      </c>
      <c r="D16" s="26">
        <f t="shared" si="0"/>
        <v>5.2092994531753494</v>
      </c>
      <c r="E16" s="61">
        <f>FBiH!E15</f>
        <v>3596887</v>
      </c>
      <c r="F16" s="29">
        <f t="shared" si="1"/>
        <v>2.441101138560724</v>
      </c>
      <c r="G16" s="61">
        <f t="shared" si="3"/>
        <v>34692383</v>
      </c>
      <c r="H16" s="29">
        <f t="shared" si="2"/>
        <v>4.6612649769515073</v>
      </c>
      <c r="I16" s="1"/>
      <c r="J16" s="1"/>
      <c r="K16" s="1"/>
      <c r="L16" s="1"/>
      <c r="M16" s="1"/>
    </row>
    <row r="17" spans="1:13" ht="15.75" customHeight="1" x14ac:dyDescent="0.25">
      <c r="A17" s="15" t="s">
        <v>33</v>
      </c>
      <c r="B17" s="7" t="s">
        <v>13</v>
      </c>
      <c r="C17" s="61">
        <f>RS!C12</f>
        <v>19632908</v>
      </c>
      <c r="D17" s="26">
        <f t="shared" si="0"/>
        <v>3.289019635147223</v>
      </c>
      <c r="E17" s="61">
        <f>RS!E12</f>
        <v>0</v>
      </c>
      <c r="F17" s="29">
        <f t="shared" si="1"/>
        <v>0</v>
      </c>
      <c r="G17" s="61">
        <f t="shared" si="3"/>
        <v>19632908</v>
      </c>
      <c r="H17" s="29">
        <f t="shared" si="2"/>
        <v>2.6378754799320374</v>
      </c>
      <c r="I17" s="1"/>
      <c r="J17" s="1"/>
      <c r="K17" s="1"/>
      <c r="L17" s="1"/>
      <c r="M17" s="1"/>
    </row>
    <row r="18" spans="1:13" x14ac:dyDescent="0.25">
      <c r="A18" s="15" t="s">
        <v>34</v>
      </c>
      <c r="B18" s="7" t="s">
        <v>14</v>
      </c>
      <c r="C18" s="61">
        <f>RS!C13</f>
        <v>23770289</v>
      </c>
      <c r="D18" s="26">
        <f t="shared" si="0"/>
        <v>3.9821379112113218</v>
      </c>
      <c r="E18" s="61">
        <f>RS!E13</f>
        <v>0</v>
      </c>
      <c r="F18" s="29">
        <f t="shared" si="1"/>
        <v>0</v>
      </c>
      <c r="G18" s="61">
        <f t="shared" si="3"/>
        <v>23770289</v>
      </c>
      <c r="H18" s="29">
        <f t="shared" si="2"/>
        <v>3.193773561410171</v>
      </c>
      <c r="I18" s="1"/>
      <c r="J18" s="1"/>
      <c r="K18" s="1"/>
      <c r="L18" s="1"/>
      <c r="M18" s="1"/>
    </row>
    <row r="19" spans="1:13" x14ac:dyDescent="0.25">
      <c r="A19" s="15" t="s">
        <v>35</v>
      </c>
      <c r="B19" s="7" t="s">
        <v>3</v>
      </c>
      <c r="C19" s="61">
        <f>FBiH!C16</f>
        <v>59022889</v>
      </c>
      <c r="D19" s="26">
        <f t="shared" si="0"/>
        <v>9.8878597528249532</v>
      </c>
      <c r="E19" s="61">
        <f>FBiH!E16</f>
        <v>0</v>
      </c>
      <c r="F19" s="29">
        <f t="shared" si="1"/>
        <v>0</v>
      </c>
      <c r="G19" s="61">
        <f t="shared" si="3"/>
        <v>59022889</v>
      </c>
      <c r="H19" s="29">
        <f t="shared" si="2"/>
        <v>7.9303092363011318</v>
      </c>
      <c r="I19" s="1"/>
      <c r="J19" s="1"/>
      <c r="K19" s="1"/>
      <c r="L19" s="1"/>
      <c r="M19" s="1"/>
    </row>
    <row r="20" spans="1:13" x14ac:dyDescent="0.25">
      <c r="A20" s="15" t="s">
        <v>36</v>
      </c>
      <c r="B20" s="7" t="s">
        <v>23</v>
      </c>
      <c r="C20" s="61">
        <f>RS!C14</f>
        <v>9088956</v>
      </c>
      <c r="D20" s="26">
        <f t="shared" si="0"/>
        <v>1.5226350954728236</v>
      </c>
      <c r="E20" s="61">
        <f>RS!E14</f>
        <v>0</v>
      </c>
      <c r="F20" s="29">
        <f t="shared" si="1"/>
        <v>0</v>
      </c>
      <c r="G20" s="61">
        <f t="shared" si="3"/>
        <v>9088956</v>
      </c>
      <c r="H20" s="29">
        <f t="shared" si="2"/>
        <v>1.2211911842392973</v>
      </c>
      <c r="I20" s="1"/>
      <c r="J20" s="1"/>
      <c r="K20" s="1"/>
      <c r="L20" s="1"/>
      <c r="M20" s="1"/>
    </row>
    <row r="21" spans="1:13" x14ac:dyDescent="0.25">
      <c r="A21" s="15" t="s">
        <v>37</v>
      </c>
      <c r="B21" s="7" t="s">
        <v>82</v>
      </c>
      <c r="C21" s="61">
        <f>RS!C15</f>
        <v>9728747</v>
      </c>
      <c r="D21" s="26">
        <f t="shared" si="0"/>
        <v>1.6298166276936481</v>
      </c>
      <c r="E21" s="61">
        <f>RS!E15</f>
        <v>17910963</v>
      </c>
      <c r="F21" s="29">
        <f t="shared" si="1"/>
        <v>12.155642413014087</v>
      </c>
      <c r="G21" s="61">
        <f t="shared" si="3"/>
        <v>27639710</v>
      </c>
      <c r="H21" s="29">
        <f t="shared" si="2"/>
        <v>3.7136685651169112</v>
      </c>
      <c r="I21" s="1"/>
      <c r="J21" s="1"/>
      <c r="K21" s="1"/>
      <c r="L21" s="1"/>
      <c r="M21" s="1"/>
    </row>
    <row r="22" spans="1:13" x14ac:dyDescent="0.25">
      <c r="A22" s="15" t="s">
        <v>38</v>
      </c>
      <c r="B22" s="7" t="s">
        <v>4</v>
      </c>
      <c r="C22" s="61">
        <f>FBiH!C17</f>
        <v>19843913</v>
      </c>
      <c r="D22" s="26">
        <f t="shared" si="0"/>
        <v>3.3243684274969985</v>
      </c>
      <c r="E22" s="61">
        <f>FBiH!E17</f>
        <v>23085444</v>
      </c>
      <c r="F22" s="29">
        <f t="shared" si="1"/>
        <v>15.667410077820026</v>
      </c>
      <c r="G22" s="61">
        <f t="shared" si="3"/>
        <v>42929357</v>
      </c>
      <c r="H22" s="29">
        <f t="shared" si="2"/>
        <v>5.7679839481521933</v>
      </c>
      <c r="I22" s="8"/>
      <c r="J22" s="1"/>
      <c r="K22" s="1"/>
      <c r="L22" s="1"/>
      <c r="M22" s="1"/>
    </row>
    <row r="23" spans="1:13" x14ac:dyDescent="0.25">
      <c r="A23" s="15" t="s">
        <v>39</v>
      </c>
      <c r="B23" s="7" t="s">
        <v>17</v>
      </c>
      <c r="C23" s="61">
        <f>RS!C16</f>
        <v>5868409</v>
      </c>
      <c r="D23" s="26">
        <f t="shared" si="0"/>
        <v>0.9831102161775872</v>
      </c>
      <c r="E23" s="61">
        <f>RS!E16</f>
        <v>0</v>
      </c>
      <c r="F23" s="29">
        <f t="shared" si="1"/>
        <v>0</v>
      </c>
      <c r="G23" s="61">
        <f t="shared" si="3"/>
        <v>5868409</v>
      </c>
      <c r="H23" s="29">
        <f t="shared" si="2"/>
        <v>0.7884788237846625</v>
      </c>
      <c r="I23" s="1"/>
      <c r="J23" s="1"/>
      <c r="K23" s="1"/>
      <c r="L23" s="1"/>
      <c r="M23" s="1"/>
    </row>
    <row r="24" spans="1:13" x14ac:dyDescent="0.25">
      <c r="A24" s="15" t="s">
        <v>40</v>
      </c>
      <c r="B24" s="7" t="s">
        <v>18</v>
      </c>
      <c r="C24" s="61">
        <f>RS!C17</f>
        <v>15760601</v>
      </c>
      <c r="D24" s="26">
        <f t="shared" si="0"/>
        <v>2.6403081067114949</v>
      </c>
      <c r="E24" s="61">
        <f>RS!E17</f>
        <v>0</v>
      </c>
      <c r="F24" s="29">
        <f t="shared" si="1"/>
        <v>0</v>
      </c>
      <c r="G24" s="61">
        <f t="shared" si="3"/>
        <v>15760601</v>
      </c>
      <c r="H24" s="29">
        <f t="shared" si="2"/>
        <v>2.1175927135650179</v>
      </c>
      <c r="I24" s="1"/>
      <c r="J24" s="1"/>
      <c r="K24" s="1"/>
      <c r="L24" s="1"/>
      <c r="M24" s="1"/>
    </row>
    <row r="25" spans="1:13" x14ac:dyDescent="0.25">
      <c r="A25" s="15" t="s">
        <v>41</v>
      </c>
      <c r="B25" s="7" t="s">
        <v>19</v>
      </c>
      <c r="C25" s="61">
        <f>RS!C18</f>
        <v>14261925</v>
      </c>
      <c r="D25" s="26">
        <f t="shared" si="0"/>
        <v>2.3892411333052173</v>
      </c>
      <c r="E25" s="61">
        <f>RS!E18</f>
        <v>0</v>
      </c>
      <c r="F25" s="29">
        <f t="shared" si="1"/>
        <v>0</v>
      </c>
      <c r="G25" s="61">
        <f t="shared" si="3"/>
        <v>14261925</v>
      </c>
      <c r="H25" s="29">
        <f t="shared" si="2"/>
        <v>1.9162307618478998</v>
      </c>
      <c r="I25" s="1"/>
      <c r="J25" s="1"/>
      <c r="K25" s="1"/>
      <c r="L25" s="1"/>
      <c r="M25" s="1"/>
    </row>
    <row r="26" spans="1:13" x14ac:dyDescent="0.25">
      <c r="A26" s="15" t="s">
        <v>42</v>
      </c>
      <c r="B26" s="7" t="s">
        <v>11</v>
      </c>
      <c r="C26" s="61">
        <f>RS!C19</f>
        <v>24455079</v>
      </c>
      <c r="D26" s="26">
        <f t="shared" si="0"/>
        <v>4.0968579392353144</v>
      </c>
      <c r="E26" s="61">
        <f>RS!E19</f>
        <v>0</v>
      </c>
      <c r="F26" s="29">
        <f t="shared" si="1"/>
        <v>0</v>
      </c>
      <c r="G26" s="61">
        <f t="shared" si="3"/>
        <v>24455079</v>
      </c>
      <c r="H26" s="29">
        <f t="shared" si="2"/>
        <v>3.2857818746922716</v>
      </c>
      <c r="I26" s="1"/>
      <c r="J26" s="1"/>
      <c r="K26" s="1"/>
      <c r="L26" s="1"/>
      <c r="M26" s="1"/>
    </row>
    <row r="27" spans="1:13" x14ac:dyDescent="0.25">
      <c r="A27" s="15" t="s">
        <v>43</v>
      </c>
      <c r="B27" s="7" t="s">
        <v>15</v>
      </c>
      <c r="C27" s="61">
        <f>RS!C20</f>
        <v>10132675</v>
      </c>
      <c r="D27" s="26">
        <f t="shared" si="0"/>
        <v>1.6974850099417464</v>
      </c>
      <c r="E27" s="61">
        <f>RS!E20</f>
        <v>0</v>
      </c>
      <c r="F27" s="29">
        <f t="shared" si="1"/>
        <v>0</v>
      </c>
      <c r="G27" s="61">
        <f t="shared" si="3"/>
        <v>10132675</v>
      </c>
      <c r="H27" s="29">
        <f t="shared" si="2"/>
        <v>1.3614251606853329</v>
      </c>
      <c r="I27" s="1"/>
      <c r="J27" s="1"/>
      <c r="K27" s="1"/>
      <c r="L27" s="1"/>
      <c r="M27" s="1"/>
    </row>
    <row r="28" spans="1:13" x14ac:dyDescent="0.25">
      <c r="A28" s="15" t="s">
        <v>44</v>
      </c>
      <c r="B28" s="7" t="s">
        <v>66</v>
      </c>
      <c r="C28" s="61">
        <f>RS!C21</f>
        <v>15568529</v>
      </c>
      <c r="D28" s="26">
        <f t="shared" ref="D28:D35" si="4">C28/C$36*100</f>
        <v>2.6081310813130161</v>
      </c>
      <c r="E28" s="61">
        <f>RS!E21</f>
        <v>0</v>
      </c>
      <c r="F28" s="29">
        <f t="shared" si="1"/>
        <v>0</v>
      </c>
      <c r="G28" s="61">
        <f t="shared" si="3"/>
        <v>15568529</v>
      </c>
      <c r="H28" s="29">
        <f t="shared" si="2"/>
        <v>2.0917859395923846</v>
      </c>
      <c r="I28" s="1"/>
      <c r="J28" s="1"/>
      <c r="K28" s="1"/>
      <c r="L28" s="1"/>
      <c r="M28" s="1"/>
    </row>
    <row r="29" spans="1:13" x14ac:dyDescent="0.25">
      <c r="A29" s="15" t="s">
        <v>45</v>
      </c>
      <c r="B29" s="7" t="s">
        <v>5</v>
      </c>
      <c r="C29" s="61">
        <f>FBiH!C18</f>
        <v>50308661</v>
      </c>
      <c r="D29" s="26">
        <f t="shared" si="4"/>
        <v>8.4280012847289534</v>
      </c>
      <c r="E29" s="61">
        <f>FBiH!E18</f>
        <v>3190834</v>
      </c>
      <c r="F29" s="29">
        <f t="shared" si="1"/>
        <v>2.1655249415281244</v>
      </c>
      <c r="G29" s="61">
        <f t="shared" si="3"/>
        <v>53499495</v>
      </c>
      <c r="H29" s="29">
        <f t="shared" si="2"/>
        <v>7.1881865920854233</v>
      </c>
      <c r="I29" s="1"/>
      <c r="J29" s="1"/>
      <c r="K29" s="1"/>
      <c r="L29" s="1"/>
      <c r="M29" s="1"/>
    </row>
    <row r="30" spans="1:13" x14ac:dyDescent="0.25">
      <c r="A30" s="15" t="s">
        <v>46</v>
      </c>
      <c r="B30" s="7" t="s">
        <v>22</v>
      </c>
      <c r="C30" s="61">
        <f>RS!C22</f>
        <v>2855979</v>
      </c>
      <c r="D30" s="26">
        <f t="shared" si="4"/>
        <v>0.47845031457225451</v>
      </c>
      <c r="E30" s="61">
        <f>RS!E22</f>
        <v>0</v>
      </c>
      <c r="F30" s="29">
        <f t="shared" si="1"/>
        <v>0</v>
      </c>
      <c r="G30" s="61">
        <f t="shared" si="3"/>
        <v>2855979</v>
      </c>
      <c r="H30" s="29">
        <f t="shared" si="2"/>
        <v>0.38372904183633011</v>
      </c>
      <c r="I30" s="1"/>
      <c r="J30" s="1"/>
      <c r="K30" s="1"/>
      <c r="L30" s="1"/>
      <c r="M30" s="1"/>
    </row>
    <row r="31" spans="1:13" x14ac:dyDescent="0.25">
      <c r="A31" s="15" t="s">
        <v>47</v>
      </c>
      <c r="B31" s="7" t="s">
        <v>20</v>
      </c>
      <c r="C31" s="61">
        <f>RS!C23</f>
        <v>13211720</v>
      </c>
      <c r="D31" s="26">
        <f t="shared" si="4"/>
        <v>2.2133046461618049</v>
      </c>
      <c r="E31" s="61">
        <f>RS!E23</f>
        <v>0</v>
      </c>
      <c r="F31" s="29">
        <f t="shared" si="1"/>
        <v>0</v>
      </c>
      <c r="G31" s="61">
        <f t="shared" si="3"/>
        <v>13211720</v>
      </c>
      <c r="H31" s="29">
        <f t="shared" si="2"/>
        <v>1.7751253271154583</v>
      </c>
      <c r="I31" s="1"/>
      <c r="J31" s="1"/>
      <c r="K31" s="1"/>
      <c r="L31" s="1"/>
      <c r="M31" s="1"/>
    </row>
    <row r="32" spans="1:13" x14ac:dyDescent="0.25">
      <c r="A32" s="15" t="s">
        <v>48</v>
      </c>
      <c r="B32" s="7" t="s">
        <v>6</v>
      </c>
      <c r="C32" s="61">
        <f>FBiH!C19</f>
        <v>33846235</v>
      </c>
      <c r="D32" s="26">
        <f t="shared" si="4"/>
        <v>5.6701193471088018</v>
      </c>
      <c r="E32" s="61">
        <f>FBiH!E19</f>
        <v>21923559</v>
      </c>
      <c r="F32" s="29">
        <f t="shared" si="1"/>
        <v>14.87887299106233</v>
      </c>
      <c r="G32" s="61">
        <f t="shared" si="3"/>
        <v>55769794</v>
      </c>
      <c r="H32" s="29">
        <f t="shared" si="2"/>
        <v>7.493223729946723</v>
      </c>
      <c r="I32" s="1"/>
      <c r="J32" s="1"/>
      <c r="K32" s="1"/>
      <c r="L32" s="1"/>
      <c r="M32" s="1"/>
    </row>
    <row r="33" spans="1:29" x14ac:dyDescent="0.25">
      <c r="A33" s="15" t="s">
        <v>49</v>
      </c>
      <c r="B33" s="7" t="s">
        <v>7</v>
      </c>
      <c r="C33" s="61">
        <f>FBiH!C20</f>
        <v>26104260</v>
      </c>
      <c r="D33" s="26">
        <f t="shared" si="4"/>
        <v>4.3731383909601291</v>
      </c>
      <c r="E33" s="61">
        <f>FBiH!E20</f>
        <v>33642791</v>
      </c>
      <c r="F33" s="29">
        <f t="shared" si="1"/>
        <v>22.832370161881784</v>
      </c>
      <c r="G33" s="61">
        <f t="shared" si="3"/>
        <v>59747051</v>
      </c>
      <c r="H33" s="29">
        <f t="shared" si="2"/>
        <v>8.027607567414309</v>
      </c>
      <c r="I33" s="1"/>
      <c r="J33" s="1"/>
      <c r="K33" s="1"/>
      <c r="L33" s="1"/>
      <c r="M33" s="1"/>
    </row>
    <row r="34" spans="1:29" x14ac:dyDescent="0.25">
      <c r="A34" s="15" t="s">
        <v>50</v>
      </c>
      <c r="B34" s="7" t="s">
        <v>68</v>
      </c>
      <c r="C34" s="61">
        <f>FBiH!C21</f>
        <v>1182922</v>
      </c>
      <c r="D34" s="26">
        <f t="shared" si="4"/>
        <v>0.19817001561091324</v>
      </c>
      <c r="E34" s="61">
        <f>FBiH!E21</f>
        <v>35225728</v>
      </c>
      <c r="F34" s="29">
        <f t="shared" si="1"/>
        <v>23.906662824667659</v>
      </c>
      <c r="G34" s="61">
        <f t="shared" si="3"/>
        <v>36408650</v>
      </c>
      <c r="H34" s="29">
        <f t="shared" si="2"/>
        <v>4.8918624328310196</v>
      </c>
      <c r="I34" s="1"/>
      <c r="J34" s="1"/>
      <c r="K34" s="1"/>
      <c r="L34" s="1"/>
      <c r="M34" s="1"/>
    </row>
    <row r="35" spans="1:29" x14ac:dyDescent="0.25">
      <c r="A35" s="15" t="s">
        <v>51</v>
      </c>
      <c r="B35" s="7" t="s">
        <v>25</v>
      </c>
      <c r="C35" s="61">
        <f>RS!C24</f>
        <v>29133522</v>
      </c>
      <c r="D35" s="26">
        <f t="shared" si="4"/>
        <v>4.8806180877022198</v>
      </c>
      <c r="E35" s="61">
        <f>RS!E24</f>
        <v>1811114</v>
      </c>
      <c r="F35" s="29">
        <f t="shared" si="1"/>
        <v>1.2291496639909087</v>
      </c>
      <c r="G35" s="61">
        <f t="shared" si="3"/>
        <v>30944636</v>
      </c>
      <c r="H35" s="29">
        <f t="shared" si="2"/>
        <v>4.1577180792484842</v>
      </c>
      <c r="I35" s="1"/>
      <c r="J35" s="1"/>
      <c r="K35" s="1"/>
      <c r="L35" s="1"/>
      <c r="M35" s="1"/>
    </row>
    <row r="36" spans="1:29" x14ac:dyDescent="0.25">
      <c r="A36" s="3"/>
      <c r="B36" s="4" t="s">
        <v>56</v>
      </c>
      <c r="C36" s="10">
        <f>SUM(C11:C35)</f>
        <v>596922797</v>
      </c>
      <c r="D36" s="10">
        <f t="shared" ref="D36:H36" si="5">SUM(D11:D35)</f>
        <v>99.999999999999986</v>
      </c>
      <c r="E36" s="10">
        <f>SUM(E11:E35)</f>
        <v>147346906</v>
      </c>
      <c r="F36" s="27">
        <f t="shared" si="5"/>
        <v>100.00000000000001</v>
      </c>
      <c r="G36" s="10">
        <f>SUM(G11:G35)</f>
        <v>744269703</v>
      </c>
      <c r="H36" s="27">
        <f t="shared" si="5"/>
        <v>100</v>
      </c>
      <c r="I36" s="1"/>
      <c r="J36" s="1"/>
      <c r="K36" s="1"/>
      <c r="L36" s="1"/>
      <c r="M36" s="1"/>
    </row>
    <row r="37" spans="1:29" x14ac:dyDescent="0.25">
      <c r="A37" s="18"/>
      <c r="B37" s="18"/>
      <c r="C37" s="19"/>
      <c r="D37" s="18"/>
      <c r="E37" s="52"/>
      <c r="F37" s="18"/>
      <c r="G37" s="52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x14ac:dyDescent="0.25">
      <c r="C38" s="60"/>
      <c r="D38" s="21"/>
      <c r="E38" s="60"/>
      <c r="F38" s="18"/>
      <c r="G38" s="60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x14ac:dyDescent="0.25">
      <c r="A39" s="18"/>
      <c r="B39" s="69" t="s">
        <v>84</v>
      </c>
      <c r="C39" s="36"/>
      <c r="D39" s="21"/>
      <c r="E39" s="20"/>
      <c r="F39" s="18"/>
      <c r="G39" s="20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x14ac:dyDescent="0.25">
      <c r="A40" s="18"/>
      <c r="B40" s="69" t="s">
        <v>85</v>
      </c>
      <c r="C40" s="22"/>
      <c r="D40" s="21"/>
      <c r="E40" s="21"/>
      <c r="F40" s="18"/>
      <c r="G40" s="21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x14ac:dyDescent="0.25">
      <c r="A41" s="18"/>
      <c r="B41" s="47"/>
      <c r="C41" s="39"/>
      <c r="D41" s="21"/>
      <c r="E41" s="21"/>
      <c r="F41" s="18"/>
      <c r="G41" s="21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x14ac:dyDescent="0.25">
      <c r="A42" s="18"/>
      <c r="B42" s="17"/>
      <c r="C42" s="55"/>
      <c r="D42" s="21"/>
      <c r="E42" s="20"/>
      <c r="F42" s="18"/>
      <c r="G42" s="2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x14ac:dyDescent="0.25">
      <c r="A43" s="18"/>
      <c r="B43" s="47"/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x14ac:dyDescent="0.25">
      <c r="A44" s="18"/>
      <c r="B44" s="17"/>
      <c r="C44" s="25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9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9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9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</sheetData>
  <mergeCells count="8">
    <mergeCell ref="G8:H8"/>
    <mergeCell ref="E8:F8"/>
    <mergeCell ref="A8:A10"/>
    <mergeCell ref="B8:B10"/>
    <mergeCell ref="C8:D8"/>
    <mergeCell ref="C9:D9"/>
    <mergeCell ref="E9:F9"/>
    <mergeCell ref="G9:H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osiguranja&amp;RKvartalni izvještaj</oddHeader>
    <oddFooter>&amp;CU izvještaj su uključeni podaci zaključno sa 30.09.2023. godine.</oddFooter>
  </headerFooter>
  <ignoredErrors>
    <ignoredError sqref="E11:E35 G11:G35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3" t="s">
        <v>62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2" t="s">
        <v>59</v>
      </c>
      <c r="B8" s="75" t="s">
        <v>10</v>
      </c>
      <c r="C8" s="70" t="s">
        <v>78</v>
      </c>
      <c r="D8" s="70"/>
      <c r="E8" s="70" t="s">
        <v>77</v>
      </c>
      <c r="F8" s="70"/>
      <c r="G8" s="70" t="s">
        <v>79</v>
      </c>
      <c r="H8" s="71"/>
    </row>
    <row r="9" spans="1:8" s="28" customFormat="1" ht="21.75" customHeight="1" x14ac:dyDescent="0.25">
      <c r="A9" s="73"/>
      <c r="B9" s="76"/>
      <c r="C9" s="76" t="s">
        <v>83</v>
      </c>
      <c r="D9" s="76"/>
      <c r="E9" s="76" t="s">
        <v>83</v>
      </c>
      <c r="F9" s="76"/>
      <c r="G9" s="76" t="s">
        <v>83</v>
      </c>
      <c r="H9" s="78"/>
    </row>
    <row r="10" spans="1:8" ht="19.5" customHeight="1" thickBot="1" x14ac:dyDescent="0.3">
      <c r="A10" s="74"/>
      <c r="B10" s="77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65" t="s">
        <v>76</v>
      </c>
    </row>
    <row r="11" spans="1:8" ht="14.25" customHeight="1" x14ac:dyDescent="0.25">
      <c r="A11" s="15" t="s">
        <v>27</v>
      </c>
      <c r="B11" s="7" t="s">
        <v>63</v>
      </c>
      <c r="C11" s="61">
        <v>65753853</v>
      </c>
      <c r="D11" s="46">
        <f>C11/C22*100</f>
        <v>16.848705169346971</v>
      </c>
      <c r="E11" s="61">
        <v>6959586</v>
      </c>
      <c r="F11" s="29">
        <f>E11/E22*100</f>
        <v>5.4531599019811416</v>
      </c>
      <c r="G11" s="61">
        <f>C11+E11</f>
        <v>72713439</v>
      </c>
      <c r="H11" s="29">
        <f>G11/G22*100</f>
        <v>14.04044967165288</v>
      </c>
    </row>
    <row r="12" spans="1:8" ht="14.25" customHeight="1" x14ac:dyDescent="0.25">
      <c r="A12" s="15" t="s">
        <v>28</v>
      </c>
      <c r="B12" s="7" t="s">
        <v>90</v>
      </c>
      <c r="C12" s="61">
        <v>83142554</v>
      </c>
      <c r="D12" s="46">
        <f>C12/C22*100</f>
        <v>21.30436948497162</v>
      </c>
      <c r="E12" s="61">
        <v>0</v>
      </c>
      <c r="F12" s="29">
        <f>E12/E22*100</f>
        <v>0</v>
      </c>
      <c r="G12" s="61">
        <f>C12+E12+0.4</f>
        <v>83142554.400000006</v>
      </c>
      <c r="H12" s="29">
        <f>G12/G22*100</f>
        <v>16.054237932906208</v>
      </c>
    </row>
    <row r="13" spans="1:8" ht="14.25" customHeight="1" x14ac:dyDescent="0.25">
      <c r="A13" s="15" t="s">
        <v>29</v>
      </c>
      <c r="B13" s="7" t="s">
        <v>1</v>
      </c>
      <c r="C13" s="61">
        <v>17965740</v>
      </c>
      <c r="D13" s="46">
        <f>C13/C22*100</f>
        <v>4.6035242438058139</v>
      </c>
      <c r="E13" s="61">
        <v>0</v>
      </c>
      <c r="F13" s="29">
        <f>E13/E22*100</f>
        <v>0</v>
      </c>
      <c r="G13" s="61">
        <f t="shared" ref="G13:G21" si="0">C13+E13</f>
        <v>17965740</v>
      </c>
      <c r="H13" s="29">
        <f>G13/G22*100</f>
        <v>3.4690570512556973</v>
      </c>
    </row>
    <row r="14" spans="1:8" ht="14.25" customHeight="1" x14ac:dyDescent="0.25">
      <c r="A14" s="15" t="s">
        <v>30</v>
      </c>
      <c r="B14" s="7" t="s">
        <v>91</v>
      </c>
      <c r="C14" s="61">
        <v>1994048</v>
      </c>
      <c r="D14" s="46">
        <f>C14/C22*100</f>
        <v>0.51095297556975083</v>
      </c>
      <c r="E14" s="61">
        <v>0</v>
      </c>
      <c r="F14" s="29">
        <f>E14/E22*100</f>
        <v>0</v>
      </c>
      <c r="G14" s="61">
        <f t="shared" si="0"/>
        <v>1994048</v>
      </c>
      <c r="H14" s="29">
        <f>G14/G22*100</f>
        <v>0.38503653481249983</v>
      </c>
    </row>
    <row r="15" spans="1:8" ht="14.25" customHeight="1" x14ac:dyDescent="0.25">
      <c r="A15" s="15" t="s">
        <v>31</v>
      </c>
      <c r="B15" s="7" t="s">
        <v>2</v>
      </c>
      <c r="C15" s="61">
        <v>31095496</v>
      </c>
      <c r="D15" s="46">
        <f>C15/C22*100</f>
        <v>7.9678805164255238</v>
      </c>
      <c r="E15" s="61">
        <v>3596887</v>
      </c>
      <c r="F15" s="29">
        <f>E15/E22*100</f>
        <v>2.8183285558016302</v>
      </c>
      <c r="G15" s="61">
        <f t="shared" si="0"/>
        <v>34692383</v>
      </c>
      <c r="H15" s="29">
        <f>G15/G22*100</f>
        <v>6.6988532546398467</v>
      </c>
    </row>
    <row r="16" spans="1:8" ht="14.25" customHeight="1" x14ac:dyDescent="0.25">
      <c r="A16" s="15" t="s">
        <v>32</v>
      </c>
      <c r="B16" s="7" t="s">
        <v>3</v>
      </c>
      <c r="C16" s="61">
        <v>59022889</v>
      </c>
      <c r="D16" s="46">
        <f>C16/C22*100</f>
        <v>15.123969313312976</v>
      </c>
      <c r="E16" s="61">
        <v>0</v>
      </c>
      <c r="F16" s="29">
        <f>E16/E22*100</f>
        <v>0</v>
      </c>
      <c r="G16" s="61">
        <f t="shared" si="0"/>
        <v>59022889</v>
      </c>
      <c r="H16" s="29">
        <f>G16/G22*100</f>
        <v>11.396901506474675</v>
      </c>
    </row>
    <row r="17" spans="1:8" ht="14.25" customHeight="1" x14ac:dyDescent="0.25">
      <c r="A17" s="15" t="s">
        <v>33</v>
      </c>
      <c r="B17" s="7" t="s">
        <v>4</v>
      </c>
      <c r="C17" s="61">
        <v>19843913</v>
      </c>
      <c r="D17" s="46">
        <f>C17/C22*100</f>
        <v>5.084785518852736</v>
      </c>
      <c r="E17" s="61">
        <v>23085444</v>
      </c>
      <c r="F17" s="29">
        <f>E17/E22*100</f>
        <v>18.088521004012474</v>
      </c>
      <c r="G17" s="61">
        <f t="shared" si="0"/>
        <v>42929357</v>
      </c>
      <c r="H17" s="29">
        <f>G17/G22*100</f>
        <v>8.2893545496441075</v>
      </c>
    </row>
    <row r="18" spans="1:8" ht="14.25" customHeight="1" x14ac:dyDescent="0.25">
      <c r="A18" s="15" t="s">
        <v>34</v>
      </c>
      <c r="B18" s="7" t="s">
        <v>5</v>
      </c>
      <c r="C18" s="61">
        <v>50308661</v>
      </c>
      <c r="D18" s="46">
        <f>C18/C22*100</f>
        <v>12.891043763680651</v>
      </c>
      <c r="E18" s="61">
        <v>3190834</v>
      </c>
      <c r="F18" s="29">
        <f>E18/E22*100</f>
        <v>2.5001671108997137</v>
      </c>
      <c r="G18" s="61">
        <f t="shared" si="0"/>
        <v>53499495</v>
      </c>
      <c r="H18" s="29">
        <f>G18/G22*100</f>
        <v>10.330373275376852</v>
      </c>
    </row>
    <row r="19" spans="1:8" ht="14.25" customHeight="1" x14ac:dyDescent="0.25">
      <c r="A19" s="15" t="s">
        <v>35</v>
      </c>
      <c r="B19" s="7" t="s">
        <v>6</v>
      </c>
      <c r="C19" s="61">
        <v>33846235</v>
      </c>
      <c r="D19" s="46">
        <f>C19/C22*100</f>
        <v>8.672727278923599</v>
      </c>
      <c r="E19" s="61">
        <v>21923559</v>
      </c>
      <c r="F19" s="29">
        <f>E19/E22*100</f>
        <v>17.178129970305385</v>
      </c>
      <c r="G19" s="61">
        <f t="shared" si="0"/>
        <v>55769794</v>
      </c>
      <c r="H19" s="29">
        <f>G19/G22*100</f>
        <v>10.768751920197982</v>
      </c>
    </row>
    <row r="20" spans="1:8" ht="14.25" customHeight="1" x14ac:dyDescent="0.25">
      <c r="A20" s="15" t="s">
        <v>36</v>
      </c>
      <c r="B20" s="7" t="s">
        <v>7</v>
      </c>
      <c r="C20" s="61">
        <v>26104260</v>
      </c>
      <c r="D20" s="46">
        <f>C20/C22*100</f>
        <v>6.6889309194394633</v>
      </c>
      <c r="E20" s="61">
        <v>33642791</v>
      </c>
      <c r="F20" s="29">
        <f>E20/E22*100</f>
        <v>26.360694281517898</v>
      </c>
      <c r="G20" s="61">
        <f t="shared" si="0"/>
        <v>59747051</v>
      </c>
      <c r="H20" s="29">
        <f>G20/G22*100</f>
        <v>11.536732055750766</v>
      </c>
    </row>
    <row r="21" spans="1:8" ht="14.25" customHeight="1" x14ac:dyDescent="0.25">
      <c r="A21" s="15" t="s">
        <v>37</v>
      </c>
      <c r="B21" s="7" t="s">
        <v>68</v>
      </c>
      <c r="C21" s="61">
        <v>1182922</v>
      </c>
      <c r="D21" s="46">
        <f>C21/C22*100</f>
        <v>0.30311081567089698</v>
      </c>
      <c r="E21" s="61">
        <v>35225728</v>
      </c>
      <c r="F21" s="29">
        <f>E21/E22*100</f>
        <v>27.600999175481753</v>
      </c>
      <c r="G21" s="61">
        <f t="shared" si="0"/>
        <v>36408650</v>
      </c>
      <c r="H21" s="29">
        <f>G21/G22*100</f>
        <v>7.0302522472884919</v>
      </c>
    </row>
    <row r="22" spans="1:8" ht="16.5" customHeight="1" x14ac:dyDescent="0.25">
      <c r="A22" s="3"/>
      <c r="B22" s="4" t="s">
        <v>56</v>
      </c>
      <c r="C22" s="10">
        <f t="shared" ref="C22:H22" si="1">SUM(C11:C21)</f>
        <v>390260571</v>
      </c>
      <c r="D22" s="10">
        <f t="shared" si="1"/>
        <v>100</v>
      </c>
      <c r="E22" s="10">
        <f t="shared" si="1"/>
        <v>127624829</v>
      </c>
      <c r="F22" s="27">
        <f t="shared" si="1"/>
        <v>100</v>
      </c>
      <c r="G22" s="10">
        <f>SUM(G11:G21)</f>
        <v>517885400.39999998</v>
      </c>
      <c r="H22" s="27">
        <f t="shared" si="1"/>
        <v>100</v>
      </c>
    </row>
    <row r="23" spans="1:8" x14ac:dyDescent="0.25">
      <c r="A23" s="18"/>
      <c r="B23" s="18"/>
      <c r="C23" s="19"/>
      <c r="D23" s="18"/>
      <c r="E23" s="18"/>
      <c r="F23" s="18"/>
      <c r="G23" s="18"/>
      <c r="H23" s="18"/>
    </row>
    <row r="24" spans="1:8" x14ac:dyDescent="0.25">
      <c r="A24" s="18"/>
      <c r="C24" s="20"/>
      <c r="D24" s="21"/>
      <c r="E24" s="20"/>
      <c r="F24" s="18"/>
      <c r="G24" s="20"/>
      <c r="H24" s="18"/>
    </row>
    <row r="25" spans="1:8" x14ac:dyDescent="0.25">
      <c r="A25" s="18"/>
      <c r="B25" s="69" t="s">
        <v>81</v>
      </c>
      <c r="C25" s="23"/>
      <c r="D25" s="21"/>
      <c r="E25" s="20"/>
      <c r="F25" s="18"/>
      <c r="G25" s="20"/>
      <c r="H25" s="18"/>
    </row>
    <row r="26" spans="1:8" x14ac:dyDescent="0.25">
      <c r="A26" s="18"/>
      <c r="B26" s="69" t="s">
        <v>88</v>
      </c>
      <c r="C26" s="9"/>
      <c r="D26" s="21"/>
      <c r="E26" s="9"/>
      <c r="F26" s="18"/>
      <c r="G26" s="9"/>
      <c r="H26" s="18"/>
    </row>
    <row r="27" spans="1:8" x14ac:dyDescent="0.25">
      <c r="A27" s="18"/>
      <c r="B27" s="69" t="s">
        <v>89</v>
      </c>
      <c r="C27" s="24"/>
      <c r="D27" s="21"/>
      <c r="E27" s="21"/>
      <c r="F27" s="18"/>
      <c r="G27" s="21"/>
      <c r="H27" s="18"/>
    </row>
    <row r="28" spans="1:8" x14ac:dyDescent="0.25">
      <c r="A28" s="18"/>
      <c r="B28" s="17"/>
      <c r="C28" s="9"/>
      <c r="D28" s="21"/>
      <c r="E28" s="20"/>
      <c r="F28" s="18"/>
      <c r="G28" s="20"/>
      <c r="H28" s="18"/>
    </row>
    <row r="29" spans="1:8" x14ac:dyDescent="0.25">
      <c r="A29" s="18"/>
      <c r="B29" s="41"/>
      <c r="C29" s="54"/>
      <c r="D29" s="18"/>
    </row>
    <row r="30" spans="1:8" x14ac:dyDescent="0.25">
      <c r="A30" s="18"/>
      <c r="B30" s="41"/>
      <c r="C30" s="18"/>
      <c r="D30" s="18"/>
    </row>
    <row r="31" spans="1:8" x14ac:dyDescent="0.25">
      <c r="A31" s="18"/>
      <c r="B31" s="41"/>
      <c r="C31" s="18"/>
      <c r="D31" s="18"/>
    </row>
    <row r="32" spans="1:8" x14ac:dyDescent="0.25">
      <c r="A32" s="18"/>
      <c r="B32" s="41"/>
      <c r="C32" s="18"/>
      <c r="D32" s="18"/>
    </row>
    <row r="33" spans="1:8" x14ac:dyDescent="0.25">
      <c r="A33" s="18"/>
      <c r="B33" s="41"/>
      <c r="C33" s="18"/>
      <c r="D33" s="18"/>
    </row>
    <row r="34" spans="1:8" x14ac:dyDescent="0.25">
      <c r="A34" s="18"/>
      <c r="B34" s="41"/>
      <c r="C34" s="18"/>
      <c r="D34" s="18"/>
    </row>
    <row r="35" spans="1:8" x14ac:dyDescent="0.25">
      <c r="A35" s="18"/>
      <c r="B35" s="41"/>
      <c r="C35" s="18"/>
      <c r="D35" s="18"/>
    </row>
    <row r="36" spans="1:8" x14ac:dyDescent="0.25">
      <c r="A36" s="18"/>
      <c r="B36" s="18"/>
      <c r="C36" s="18"/>
      <c r="D36" s="18"/>
    </row>
    <row r="37" spans="1:8" x14ac:dyDescent="0.25">
      <c r="A37" s="16"/>
      <c r="B37" s="16"/>
      <c r="C37" s="16"/>
      <c r="D37" s="16"/>
    </row>
    <row r="38" spans="1:8" x14ac:dyDescent="0.25">
      <c r="A38" s="16"/>
      <c r="B38" s="16"/>
      <c r="C38" s="16"/>
      <c r="D38" s="16"/>
    </row>
    <row r="39" spans="1:8" x14ac:dyDescent="0.25">
      <c r="A39" s="16"/>
      <c r="B39" s="16"/>
      <c r="C39" s="16"/>
      <c r="D39" s="16"/>
    </row>
    <row r="40" spans="1:8" x14ac:dyDescent="0.25">
      <c r="A40" s="16"/>
      <c r="B40" s="16"/>
      <c r="C40" s="16"/>
      <c r="D40" s="16"/>
    </row>
    <row r="41" spans="1:8" x14ac:dyDescent="0.25">
      <c r="A41" s="16"/>
      <c r="B41" s="16"/>
      <c r="C41" s="16"/>
      <c r="D41" s="16"/>
    </row>
    <row r="42" spans="1:8" x14ac:dyDescent="0.25">
      <c r="A42" s="16"/>
      <c r="B42" s="43"/>
      <c r="C42" s="6"/>
      <c r="D42" s="41"/>
      <c r="E42" s="16"/>
      <c r="F42" s="16"/>
      <c r="G42" s="16"/>
      <c r="H42" s="16"/>
    </row>
    <row r="43" spans="1:8" x14ac:dyDescent="0.25">
      <c r="A43" s="16"/>
      <c r="B43" s="43"/>
      <c r="C43" s="6"/>
      <c r="D43" s="41"/>
      <c r="E43" s="16"/>
      <c r="F43" s="16"/>
      <c r="G43" s="16"/>
      <c r="H43" s="16"/>
    </row>
    <row r="44" spans="1:8" x14ac:dyDescent="0.25">
      <c r="A44" s="16"/>
      <c r="B44" s="43"/>
      <c r="C44" s="6"/>
      <c r="D44" s="41"/>
      <c r="E44" s="16"/>
      <c r="F44" s="16"/>
      <c r="G44" s="16"/>
      <c r="H44" s="16"/>
    </row>
    <row r="45" spans="1:8" x14ac:dyDescent="0.25">
      <c r="A45" s="16"/>
      <c r="B45" s="43"/>
      <c r="C45" s="6"/>
      <c r="D45" s="41"/>
      <c r="E45" s="16"/>
      <c r="F45" s="16"/>
      <c r="G45" s="16"/>
      <c r="H45" s="16"/>
    </row>
    <row r="46" spans="1:8" x14ac:dyDescent="0.25">
      <c r="A46" s="16"/>
      <c r="B46" s="43"/>
      <c r="C46" s="6"/>
      <c r="D46" s="41"/>
      <c r="E46" s="16"/>
      <c r="F46" s="16"/>
      <c r="G46" s="16"/>
      <c r="H46" s="16"/>
    </row>
    <row r="47" spans="1:8" x14ac:dyDescent="0.25">
      <c r="A47" s="16"/>
      <c r="B47" s="43"/>
      <c r="C47" s="6"/>
      <c r="D47" s="41"/>
      <c r="E47" s="16"/>
      <c r="F47" s="16"/>
      <c r="G47" s="16"/>
      <c r="H47" s="16"/>
    </row>
    <row r="48" spans="1:8" x14ac:dyDescent="0.25">
      <c r="A48" s="16"/>
      <c r="B48" s="43"/>
      <c r="C48" s="6"/>
      <c r="D48" s="41"/>
      <c r="E48" s="16"/>
      <c r="F48" s="16"/>
      <c r="G48" s="16"/>
      <c r="H48" s="16"/>
    </row>
    <row r="49" spans="1:8" x14ac:dyDescent="0.25">
      <c r="A49" s="16"/>
      <c r="B49" s="43"/>
      <c r="C49" s="6"/>
      <c r="D49" s="18"/>
      <c r="E49" s="16"/>
      <c r="F49" s="16"/>
      <c r="G49" s="16"/>
      <c r="H49" s="16"/>
    </row>
    <row r="50" spans="1:8" x14ac:dyDescent="0.25">
      <c r="A50" s="16"/>
      <c r="B50" s="43"/>
      <c r="C50" s="6"/>
      <c r="D50" s="18"/>
      <c r="E50" s="16"/>
      <c r="F50" s="16"/>
      <c r="G50" s="16"/>
      <c r="H50" s="16"/>
    </row>
    <row r="51" spans="1:8" x14ac:dyDescent="0.25">
      <c r="A51" s="16"/>
      <c r="B51" s="43"/>
      <c r="C51" s="6"/>
      <c r="D51" s="18"/>
      <c r="E51" s="16"/>
      <c r="F51" s="16"/>
      <c r="G51" s="16"/>
      <c r="H51" s="16"/>
    </row>
    <row r="52" spans="1:8" x14ac:dyDescent="0.25">
      <c r="A52" s="16"/>
      <c r="B52" s="43"/>
      <c r="C52" s="6"/>
      <c r="D52" s="18"/>
      <c r="E52" s="16"/>
      <c r="F52" s="16"/>
      <c r="G52" s="16"/>
      <c r="H52" s="16"/>
    </row>
    <row r="53" spans="1:8" x14ac:dyDescent="0.25">
      <c r="A53" s="16"/>
      <c r="B53" s="43"/>
      <c r="C53" s="6"/>
      <c r="D53" s="18"/>
      <c r="E53" s="16"/>
      <c r="F53" s="16"/>
      <c r="G53" s="16"/>
      <c r="H53" s="16"/>
    </row>
    <row r="54" spans="1:8" x14ac:dyDescent="0.25">
      <c r="A54" s="16"/>
      <c r="B54" s="43"/>
      <c r="C54" s="6"/>
      <c r="D54" s="18"/>
      <c r="E54" s="16"/>
      <c r="F54" s="16"/>
      <c r="G54" s="16"/>
      <c r="H54" s="16"/>
    </row>
    <row r="55" spans="1:8" x14ac:dyDescent="0.25">
      <c r="A55" s="16"/>
      <c r="B55" s="44"/>
      <c r="C55" s="18"/>
      <c r="D55" s="18"/>
      <c r="E55" s="16"/>
      <c r="F55" s="16"/>
      <c r="G55" s="16"/>
      <c r="H55" s="16"/>
    </row>
    <row r="56" spans="1:8" x14ac:dyDescent="0.25">
      <c r="A56" s="16"/>
      <c r="B56" s="42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  <row r="60" spans="1:8" x14ac:dyDescent="0.25">
      <c r="A60" s="16"/>
      <c r="B60" s="16"/>
      <c r="C60" s="16"/>
      <c r="D60" s="16"/>
      <c r="E60" s="16"/>
      <c r="F60" s="16"/>
      <c r="G60" s="16"/>
      <c r="H60" s="16"/>
    </row>
    <row r="61" spans="1:8" x14ac:dyDescent="0.25">
      <c r="A61" s="16"/>
      <c r="B61" s="16"/>
      <c r="C61" s="16"/>
      <c r="D61" s="16"/>
      <c r="E61" s="16"/>
      <c r="F61" s="16"/>
      <c r="G61" s="16"/>
      <c r="H61" s="16"/>
    </row>
    <row r="62" spans="1:8" x14ac:dyDescent="0.25">
      <c r="A62" s="16"/>
      <c r="B62" s="16"/>
      <c r="C62" s="16"/>
      <c r="D62" s="16"/>
      <c r="E62" s="16"/>
      <c r="F62" s="16"/>
      <c r="G62" s="16"/>
      <c r="H62" s="16"/>
    </row>
    <row r="63" spans="1:8" x14ac:dyDescent="0.25">
      <c r="A63" s="16"/>
      <c r="B63" s="16"/>
      <c r="C63" s="16"/>
      <c r="D63" s="16"/>
      <c r="E63" s="16"/>
      <c r="F63" s="16"/>
      <c r="G63" s="16"/>
      <c r="H63" s="16"/>
    </row>
    <row r="64" spans="1:8" x14ac:dyDescent="0.25">
      <c r="A64" s="16"/>
      <c r="B64" s="16"/>
      <c r="C64" s="16"/>
      <c r="D64" s="16"/>
      <c r="E64" s="16"/>
      <c r="F64" s="16"/>
      <c r="G64" s="16"/>
      <c r="H64" s="16"/>
    </row>
    <row r="65" spans="1:8" x14ac:dyDescent="0.25">
      <c r="A65" s="16"/>
      <c r="B65" s="16"/>
      <c r="C65" s="16"/>
      <c r="D65" s="16"/>
      <c r="E65" s="16"/>
      <c r="F65" s="16"/>
      <c r="G65" s="16"/>
      <c r="H65" s="16"/>
    </row>
    <row r="66" spans="1:8" x14ac:dyDescent="0.25">
      <c r="A66" s="16"/>
      <c r="B66" s="16"/>
      <c r="C66" s="16"/>
      <c r="D66" s="16"/>
      <c r="E66" s="16"/>
      <c r="F66" s="16"/>
      <c r="G66" s="16"/>
      <c r="H66" s="16"/>
    </row>
    <row r="67" spans="1:8" x14ac:dyDescent="0.25">
      <c r="A67" s="16"/>
      <c r="B67" s="16"/>
      <c r="C67" s="16"/>
      <c r="D67" s="16"/>
      <c r="E67" s="16"/>
      <c r="F67" s="16"/>
      <c r="G67" s="16"/>
      <c r="H67" s="16"/>
    </row>
    <row r="68" spans="1:8" x14ac:dyDescent="0.25">
      <c r="A68" s="16"/>
      <c r="B68" s="16"/>
      <c r="C68" s="16"/>
      <c r="D68" s="16"/>
      <c r="E68" s="16"/>
      <c r="F68" s="16"/>
      <c r="G68" s="16"/>
      <c r="H68" s="16"/>
    </row>
    <row r="69" spans="1:8" x14ac:dyDescent="0.25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/>
      <c r="B71" s="16"/>
      <c r="C71" s="16"/>
      <c r="D71" s="16"/>
      <c r="E71" s="16"/>
      <c r="F71" s="16"/>
      <c r="G71" s="16"/>
      <c r="H71" s="16"/>
    </row>
    <row r="72" spans="1:8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6"/>
      <c r="D73" s="16"/>
      <c r="E73" s="16"/>
      <c r="F73" s="16"/>
      <c r="G73" s="16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6"/>
      <c r="D75" s="16"/>
      <c r="E75" s="16"/>
      <c r="F75" s="16"/>
      <c r="G75" s="16"/>
      <c r="H75" s="16"/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  <row r="100" spans="1:8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x14ac:dyDescent="0.25">
      <c r="A235" s="16"/>
      <c r="B235" s="16"/>
      <c r="C235" s="16"/>
      <c r="D235" s="16"/>
      <c r="E235" s="16"/>
      <c r="F235" s="16"/>
      <c r="G235" s="16"/>
      <c r="H235" s="16"/>
    </row>
    <row r="236" spans="1:8" x14ac:dyDescent="0.25">
      <c r="A236" s="16"/>
      <c r="B236" s="16"/>
      <c r="C236" s="16"/>
      <c r="D236" s="16"/>
      <c r="E236" s="16"/>
      <c r="F236" s="16"/>
      <c r="G236" s="16"/>
      <c r="H236" s="16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B29:B35 G11:G21 G26 E11:E21 E26 D42:D48 C11:C21 C28:C29 C42:C54 C26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osiguranja&amp;RKvartalni izvještaj</oddHeader>
    <oddFooter>&amp;CU izvještaj su uključeni podaci zaključno sa 30.09.2023. godine.</oddFooter>
  </headerFooter>
  <ignoredErrors>
    <ignoredError sqref="G11:G2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2" t="s">
        <v>59</v>
      </c>
      <c r="B7" s="75" t="s">
        <v>10</v>
      </c>
      <c r="C7" s="70" t="s">
        <v>54</v>
      </c>
      <c r="D7" s="70"/>
      <c r="E7" s="70"/>
      <c r="F7" s="70"/>
      <c r="G7" s="70"/>
      <c r="H7" s="70" t="s">
        <v>55</v>
      </c>
      <c r="I7" s="70"/>
      <c r="J7" s="70"/>
      <c r="K7" s="70"/>
      <c r="L7" s="71"/>
    </row>
    <row r="8" spans="1:12" s="28" customFormat="1" ht="21.75" customHeight="1" x14ac:dyDescent="0.25">
      <c r="A8" s="73"/>
      <c r="B8" s="76"/>
      <c r="C8" s="79" t="s">
        <v>26</v>
      </c>
      <c r="D8" s="79"/>
      <c r="E8" s="80" t="s">
        <v>60</v>
      </c>
      <c r="F8" s="76" t="s">
        <v>57</v>
      </c>
      <c r="G8" s="76"/>
      <c r="H8" s="79" t="s">
        <v>26</v>
      </c>
      <c r="I8" s="79"/>
      <c r="J8" s="80" t="s">
        <v>61</v>
      </c>
      <c r="K8" s="76" t="s">
        <v>57</v>
      </c>
      <c r="L8" s="78"/>
    </row>
    <row r="9" spans="1:12" ht="19.5" customHeight="1" thickBot="1" x14ac:dyDescent="0.3">
      <c r="A9" s="74"/>
      <c r="B9" s="77"/>
      <c r="C9" s="50" t="s">
        <v>65</v>
      </c>
      <c r="D9" s="50" t="s">
        <v>74</v>
      </c>
      <c r="E9" s="81"/>
      <c r="F9" s="34" t="s">
        <v>67</v>
      </c>
      <c r="G9" s="34" t="s">
        <v>75</v>
      </c>
      <c r="H9" s="50" t="s">
        <v>65</v>
      </c>
      <c r="I9" s="50" t="s">
        <v>74</v>
      </c>
      <c r="J9" s="81"/>
      <c r="K9" s="34" t="s">
        <v>67</v>
      </c>
      <c r="L9" s="35" t="s">
        <v>75</v>
      </c>
    </row>
    <row r="10" spans="1:12" ht="16.5" customHeight="1" x14ac:dyDescent="0.25">
      <c r="A10" s="53" t="s">
        <v>27</v>
      </c>
      <c r="B10" s="7" t="s">
        <v>63</v>
      </c>
      <c r="C10" s="61">
        <v>28680802</v>
      </c>
      <c r="D10" s="61"/>
      <c r="E10" s="45">
        <f>IFERROR((D10-C10)/C10*100, "-")</f>
        <v>-100</v>
      </c>
      <c r="F10" s="45">
        <f t="shared" ref="F10:G17" si="0">C10/C$32*100</f>
        <v>13.598634192892019</v>
      </c>
      <c r="G10" s="45" t="e">
        <f t="shared" si="0"/>
        <v>#DIV/0!</v>
      </c>
      <c r="H10" s="61">
        <v>2177349</v>
      </c>
      <c r="I10" s="61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3" t="s">
        <v>28</v>
      </c>
      <c r="B11" s="7" t="s">
        <v>0</v>
      </c>
      <c r="C11" s="61">
        <v>13266562</v>
      </c>
      <c r="D11" s="61"/>
      <c r="E11" s="45">
        <f>IFERROR((D11-C11)/C11*100, "-")</f>
        <v>-100</v>
      </c>
      <c r="F11" s="45">
        <f t="shared" si="0"/>
        <v>6.2901701157213772</v>
      </c>
      <c r="G11" s="45" t="e">
        <f t="shared" si="0"/>
        <v>#DIV/0!</v>
      </c>
      <c r="H11" s="61">
        <v>0</v>
      </c>
      <c r="I11" s="61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3" t="s">
        <v>29</v>
      </c>
      <c r="B12" s="7" t="s">
        <v>21</v>
      </c>
      <c r="C12" s="61">
        <v>2126555</v>
      </c>
      <c r="D12" s="61"/>
      <c r="E12" s="45">
        <f t="shared" ref="E12:E31" si="4">IFERROR((D12-C12)/C12*100, "-")</f>
        <v>-100</v>
      </c>
      <c r="F12" s="45">
        <f t="shared" si="0"/>
        <v>1.0082787620815306</v>
      </c>
      <c r="G12" s="45" t="e">
        <f t="shared" si="0"/>
        <v>#DIV/0!</v>
      </c>
      <c r="H12" s="61">
        <v>0</v>
      </c>
      <c r="I12" s="61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3" t="s">
        <v>30</v>
      </c>
      <c r="B13" s="7" t="s">
        <v>12</v>
      </c>
      <c r="C13" s="61">
        <v>2749392</v>
      </c>
      <c r="D13" s="61"/>
      <c r="E13" s="45">
        <f t="shared" si="4"/>
        <v>-100</v>
      </c>
      <c r="F13" s="45">
        <f t="shared" si="0"/>
        <v>1.3035889324456051</v>
      </c>
      <c r="G13" s="45" t="e">
        <f t="shared" si="0"/>
        <v>#DIV/0!</v>
      </c>
      <c r="H13" s="61">
        <v>0</v>
      </c>
      <c r="I13" s="61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3" t="s">
        <v>31</v>
      </c>
      <c r="B14" s="7" t="s">
        <v>1</v>
      </c>
      <c r="C14" s="61">
        <v>4439577</v>
      </c>
      <c r="D14" s="61"/>
      <c r="E14" s="45">
        <f t="shared" si="4"/>
        <v>-100</v>
      </c>
      <c r="F14" s="45">
        <f t="shared" si="0"/>
        <v>2.1049684591866353</v>
      </c>
      <c r="G14" s="45" t="e">
        <f t="shared" si="0"/>
        <v>#DIV/0!</v>
      </c>
      <c r="H14" s="61">
        <v>0</v>
      </c>
      <c r="I14" s="61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3" t="s">
        <v>32</v>
      </c>
      <c r="B15" s="7" t="s">
        <v>24</v>
      </c>
      <c r="C15" s="61">
        <v>16999983</v>
      </c>
      <c r="D15" s="61"/>
      <c r="E15" s="45">
        <f t="shared" si="4"/>
        <v>-100</v>
      </c>
      <c r="F15" s="45">
        <f t="shared" si="0"/>
        <v>8.0603237699693011</v>
      </c>
      <c r="G15" s="45" t="e">
        <f t="shared" si="0"/>
        <v>#DIV/0!</v>
      </c>
      <c r="H15" s="61">
        <v>0</v>
      </c>
      <c r="I15" s="61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3" t="s">
        <v>33</v>
      </c>
      <c r="B16" s="7" t="s">
        <v>2</v>
      </c>
      <c r="C16" s="61">
        <v>22196298</v>
      </c>
      <c r="D16" s="61"/>
      <c r="E16" s="45">
        <f t="shared" si="4"/>
        <v>-100</v>
      </c>
      <c r="F16" s="45">
        <f t="shared" si="0"/>
        <v>10.52408984024996</v>
      </c>
      <c r="G16" s="45" t="e">
        <f t="shared" si="0"/>
        <v>#DIV/0!</v>
      </c>
      <c r="H16" s="61">
        <v>4288086</v>
      </c>
      <c r="I16" s="61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3" t="s">
        <v>34</v>
      </c>
      <c r="B17" s="7" t="s">
        <v>13</v>
      </c>
      <c r="C17" s="61">
        <v>1522440</v>
      </c>
      <c r="D17" s="61"/>
      <c r="E17" s="45">
        <f t="shared" si="4"/>
        <v>-100</v>
      </c>
      <c r="F17" s="45">
        <f t="shared" si="0"/>
        <v>0.7218453877484502</v>
      </c>
      <c r="G17" s="45" t="e">
        <f t="shared" si="0"/>
        <v>#DIV/0!</v>
      </c>
      <c r="H17" s="61">
        <v>0</v>
      </c>
      <c r="I17" s="61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3" t="s">
        <v>35</v>
      </c>
      <c r="B18" s="7" t="s">
        <v>14</v>
      </c>
      <c r="C18" s="61">
        <v>3121970</v>
      </c>
      <c r="D18" s="61"/>
      <c r="E18" s="45">
        <f t="shared" ref="E18" si="5">IFERROR((D18-C18)/C18*100, "-")</f>
        <v>-100</v>
      </c>
      <c r="F18" s="45">
        <f t="shared" ref="F18" si="6">C18/C$32*100</f>
        <v>1.4802420096614837</v>
      </c>
      <c r="G18" s="45" t="e">
        <f t="shared" ref="G18" si="7">D18/D$32*100</f>
        <v>#DIV/0!</v>
      </c>
      <c r="H18" s="61">
        <v>0</v>
      </c>
      <c r="I18" s="61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3" t="s">
        <v>36</v>
      </c>
      <c r="B19" s="7" t="s">
        <v>3</v>
      </c>
      <c r="C19" s="61">
        <v>27208327</v>
      </c>
      <c r="D19" s="61"/>
      <c r="E19" s="45">
        <f t="shared" si="4"/>
        <v>-100</v>
      </c>
      <c r="F19" s="45">
        <f>C19/C$32*100</f>
        <v>12.900479068667156</v>
      </c>
      <c r="G19" s="45" t="e">
        <f>D19/D$32*100</f>
        <v>#DIV/0!</v>
      </c>
      <c r="H19" s="61">
        <v>0</v>
      </c>
      <c r="I19" s="61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3" t="s">
        <v>37</v>
      </c>
      <c r="B20" s="7" t="s">
        <v>23</v>
      </c>
      <c r="C20" s="61">
        <v>491396</v>
      </c>
      <c r="D20" s="61"/>
      <c r="E20" s="45">
        <f>IFERROR((D20-C20)/C20*100, "-")</f>
        <v>-100</v>
      </c>
      <c r="F20" s="45" t="s">
        <v>72</v>
      </c>
      <c r="G20" s="45" t="e">
        <f t="shared" ref="G20:G31" si="8">D20/D$32*100</f>
        <v>#DIV/0!</v>
      </c>
      <c r="H20" s="61">
        <v>0</v>
      </c>
      <c r="I20" s="61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3" t="s">
        <v>38</v>
      </c>
      <c r="B21" s="7" t="s">
        <v>4</v>
      </c>
      <c r="C21" s="61">
        <v>13237492</v>
      </c>
      <c r="D21" s="61"/>
      <c r="E21" s="45">
        <f t="shared" si="4"/>
        <v>-100</v>
      </c>
      <c r="F21" s="45">
        <f>C21/C$32*100</f>
        <v>6.276386948291564</v>
      </c>
      <c r="G21" s="45" t="e">
        <f t="shared" si="8"/>
        <v>#DIV/0!</v>
      </c>
      <c r="H21" s="61">
        <v>13619267</v>
      </c>
      <c r="I21" s="61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3" t="s">
        <v>39</v>
      </c>
      <c r="B22" s="7" t="s">
        <v>18</v>
      </c>
      <c r="C22" s="61">
        <v>1806278</v>
      </c>
      <c r="D22" s="61"/>
      <c r="E22" s="45">
        <f>IFERROR((D22-C22)/C22*100, "-")</f>
        <v>-100</v>
      </c>
      <c r="F22" s="45">
        <f>C22/C$32*100</f>
        <v>0.85642353281015682</v>
      </c>
      <c r="G22" s="45" t="e">
        <f t="shared" si="8"/>
        <v>#DIV/0!</v>
      </c>
      <c r="H22" s="61">
        <v>0</v>
      </c>
      <c r="I22" s="61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3" t="s">
        <v>40</v>
      </c>
      <c r="B23" s="7" t="s">
        <v>11</v>
      </c>
      <c r="C23" s="61">
        <v>4279393</v>
      </c>
      <c r="D23" s="61"/>
      <c r="E23" s="45">
        <f>IFERROR((D23-C23)/C23*100, "-")</f>
        <v>-100</v>
      </c>
      <c r="F23" s="45">
        <f>C23/C$32*100</f>
        <v>2.0290192713098731</v>
      </c>
      <c r="G23" s="45" t="e">
        <f t="shared" si="8"/>
        <v>#DIV/0!</v>
      </c>
      <c r="H23" s="61">
        <v>0</v>
      </c>
      <c r="I23" s="61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3" t="s">
        <v>41</v>
      </c>
      <c r="B24" s="7" t="s">
        <v>66</v>
      </c>
      <c r="C24" s="61">
        <v>1763207</v>
      </c>
      <c r="D24" s="61"/>
      <c r="E24" s="45">
        <f>IFERROR((D24-C24)/C24*100, "-")</f>
        <v>-100</v>
      </c>
      <c r="F24" s="45" t="s">
        <v>72</v>
      </c>
      <c r="G24" s="45" t="e">
        <f t="shared" si="8"/>
        <v>#DIV/0!</v>
      </c>
      <c r="H24" s="61"/>
      <c r="I24" s="61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3" t="s">
        <v>71</v>
      </c>
      <c r="B25" s="7" t="s">
        <v>5</v>
      </c>
      <c r="C25" s="61">
        <v>32253873</v>
      </c>
      <c r="D25" s="61"/>
      <c r="E25" s="45">
        <f t="shared" si="4"/>
        <v>-100</v>
      </c>
      <c r="F25" s="45">
        <f t="shared" ref="F25:F31" si="9">C25/C$32*100</f>
        <v>15.292759952493542</v>
      </c>
      <c r="G25" s="45" t="e">
        <f t="shared" si="8"/>
        <v>#DIV/0!</v>
      </c>
      <c r="H25" s="61">
        <v>2484413</v>
      </c>
      <c r="I25" s="61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3" t="s">
        <v>43</v>
      </c>
      <c r="B26" s="7" t="s">
        <v>6</v>
      </c>
      <c r="C26" s="61">
        <v>16874018</v>
      </c>
      <c r="D26" s="61"/>
      <c r="E26" s="45">
        <f t="shared" si="4"/>
        <v>-100</v>
      </c>
      <c r="F26" s="45">
        <f t="shared" si="9"/>
        <v>8.0005990817926023</v>
      </c>
      <c r="G26" s="45" t="e">
        <f t="shared" si="8"/>
        <v>#DIV/0!</v>
      </c>
      <c r="H26" s="61">
        <v>6435953</v>
      </c>
      <c r="I26" s="61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3" t="s">
        <v>44</v>
      </c>
      <c r="B27" s="7" t="s">
        <v>7</v>
      </c>
      <c r="C27" s="61">
        <v>11620643</v>
      </c>
      <c r="D27" s="61"/>
      <c r="E27" s="45">
        <f t="shared" si="4"/>
        <v>-100</v>
      </c>
      <c r="F27" s="45">
        <f t="shared" si="9"/>
        <v>5.5097787447921185</v>
      </c>
      <c r="G27" s="45" t="e">
        <f t="shared" si="8"/>
        <v>#DIV/0!</v>
      </c>
      <c r="H27" s="61">
        <v>13704200</v>
      </c>
      <c r="I27" s="61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3" t="s">
        <v>45</v>
      </c>
      <c r="B28" s="7" t="s">
        <v>8</v>
      </c>
      <c r="C28" s="61">
        <v>0</v>
      </c>
      <c r="D28" s="61"/>
      <c r="E28" s="45" t="str">
        <f t="shared" si="4"/>
        <v>-</v>
      </c>
      <c r="F28" s="45">
        <f t="shared" si="9"/>
        <v>0</v>
      </c>
      <c r="G28" s="45" t="e">
        <f t="shared" si="8"/>
        <v>#DIV/0!</v>
      </c>
      <c r="H28" s="61">
        <v>0</v>
      </c>
      <c r="I28" s="61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3" t="s">
        <v>46</v>
      </c>
      <c r="B29" s="7" t="s">
        <v>68</v>
      </c>
      <c r="C29" s="61">
        <v>103869</v>
      </c>
      <c r="D29" s="61"/>
      <c r="E29" s="45">
        <f>IFERROR((D29-C29)/C29*100, "-")</f>
        <v>-100</v>
      </c>
      <c r="F29" s="45">
        <f t="shared" si="9"/>
        <v>4.9248153345973419E-2</v>
      </c>
      <c r="G29" s="45" t="e">
        <f t="shared" si="8"/>
        <v>#DIV/0!</v>
      </c>
      <c r="H29" s="61">
        <v>13661450</v>
      </c>
      <c r="I29" s="61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3" t="s">
        <v>47</v>
      </c>
      <c r="B30" s="7" t="s">
        <v>25</v>
      </c>
      <c r="C30" s="61">
        <v>6167356</v>
      </c>
      <c r="D30" s="61"/>
      <c r="E30" s="45">
        <f t="shared" si="4"/>
        <v>-100</v>
      </c>
      <c r="F30" s="45">
        <f t="shared" si="9"/>
        <v>2.924172698564627</v>
      </c>
      <c r="G30" s="45" t="e">
        <f t="shared" si="8"/>
        <v>#DIV/0!</v>
      </c>
      <c r="H30" s="61">
        <v>650092</v>
      </c>
      <c r="I30" s="61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3" t="s">
        <v>48</v>
      </c>
      <c r="B31" s="7" t="s">
        <v>9</v>
      </c>
      <c r="C31" s="61">
        <v>0</v>
      </c>
      <c r="D31" s="61"/>
      <c r="E31" s="45" t="str">
        <f t="shared" si="4"/>
        <v>-</v>
      </c>
      <c r="F31" s="45">
        <f t="shared" si="9"/>
        <v>0</v>
      </c>
      <c r="G31" s="45" t="e">
        <f t="shared" si="8"/>
        <v>#DIV/0!</v>
      </c>
      <c r="H31" s="61">
        <v>0</v>
      </c>
      <c r="I31" s="61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7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9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1"/>
    </row>
    <row r="40" spans="1:12" x14ac:dyDescent="0.25">
      <c r="A40" s="18"/>
      <c r="B40" s="41"/>
    </row>
    <row r="41" spans="1:12" x14ac:dyDescent="0.25">
      <c r="A41" s="18"/>
      <c r="B41" s="41"/>
    </row>
    <row r="42" spans="1:12" x14ac:dyDescent="0.25">
      <c r="A42" s="18"/>
      <c r="B42" s="41"/>
    </row>
    <row r="43" spans="1:12" x14ac:dyDescent="0.25">
      <c r="A43" s="18"/>
      <c r="B43" s="41"/>
      <c r="C43" s="41"/>
      <c r="D43" s="18"/>
      <c r="E43" s="18"/>
      <c r="F43" s="18"/>
      <c r="G43" s="18"/>
    </row>
    <row r="44" spans="1:12" x14ac:dyDescent="0.25">
      <c r="A44" s="18"/>
      <c r="B44" s="41"/>
      <c r="C44" s="41"/>
      <c r="D44" s="18"/>
      <c r="E44" s="18"/>
      <c r="F44" s="18"/>
      <c r="G44" s="18"/>
    </row>
    <row r="45" spans="1:12" x14ac:dyDescent="0.25">
      <c r="A45" s="18"/>
      <c r="B45" s="41"/>
      <c r="C45" s="41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3"/>
      <c r="C52" s="6"/>
      <c r="D52" s="6"/>
      <c r="E52" s="40"/>
      <c r="F52" s="41"/>
      <c r="G52" s="41"/>
      <c r="H52" s="16"/>
      <c r="I52" s="16"/>
      <c r="J52" s="16"/>
      <c r="K52" s="16"/>
      <c r="L52" s="16"/>
    </row>
    <row r="53" spans="1:12" x14ac:dyDescent="0.25">
      <c r="A53" s="16"/>
      <c r="B53" s="43"/>
      <c r="C53" s="6"/>
      <c r="D53" s="6"/>
      <c r="E53" s="40"/>
      <c r="F53" s="41"/>
      <c r="G53" s="41"/>
      <c r="H53" s="16"/>
      <c r="I53" s="16"/>
      <c r="J53" s="16"/>
      <c r="K53" s="16"/>
      <c r="L53" s="16"/>
    </row>
    <row r="54" spans="1:12" x14ac:dyDescent="0.25">
      <c r="A54" s="16"/>
      <c r="B54" s="43"/>
      <c r="C54" s="6"/>
      <c r="D54" s="6"/>
      <c r="E54" s="40"/>
      <c r="F54" s="41"/>
      <c r="G54" s="41"/>
      <c r="H54" s="16"/>
      <c r="I54" s="16"/>
      <c r="J54" s="16"/>
      <c r="K54" s="16"/>
      <c r="L54" s="16"/>
    </row>
    <row r="55" spans="1:12" x14ac:dyDescent="0.25">
      <c r="A55" s="16"/>
      <c r="B55" s="43"/>
      <c r="C55" s="6"/>
      <c r="D55" s="6"/>
      <c r="E55" s="40"/>
      <c r="F55" s="41"/>
      <c r="G55" s="41"/>
      <c r="H55" s="16"/>
      <c r="I55" s="16"/>
      <c r="J55" s="16"/>
      <c r="K55" s="16"/>
      <c r="L55" s="16"/>
    </row>
    <row r="56" spans="1:12" x14ac:dyDescent="0.25">
      <c r="A56" s="16"/>
      <c r="B56" s="43"/>
      <c r="C56" s="6"/>
      <c r="D56" s="6"/>
      <c r="E56" s="40"/>
      <c r="F56" s="41"/>
      <c r="G56" s="41"/>
      <c r="H56" s="16"/>
      <c r="I56" s="16"/>
      <c r="J56" s="16"/>
      <c r="K56" s="16"/>
      <c r="L56" s="16"/>
    </row>
    <row r="57" spans="1:12" x14ac:dyDescent="0.25">
      <c r="A57" s="16"/>
      <c r="B57" s="43"/>
      <c r="C57" s="6"/>
      <c r="D57" s="6"/>
      <c r="E57" s="40"/>
      <c r="F57" s="41"/>
      <c r="G57" s="41"/>
      <c r="H57" s="16"/>
      <c r="I57" s="16"/>
      <c r="J57" s="16"/>
      <c r="K57" s="16"/>
      <c r="L57" s="16"/>
    </row>
    <row r="58" spans="1:12" x14ac:dyDescent="0.25">
      <c r="A58" s="16"/>
      <c r="B58" s="43"/>
      <c r="C58" s="6"/>
      <c r="D58" s="6"/>
      <c r="E58" s="40"/>
      <c r="F58" s="41"/>
      <c r="G58" s="41"/>
      <c r="H58" s="16"/>
      <c r="I58" s="16"/>
      <c r="J58" s="16"/>
      <c r="K58" s="16"/>
      <c r="L58" s="16"/>
    </row>
    <row r="59" spans="1:12" x14ac:dyDescent="0.25">
      <c r="A59" s="16"/>
      <c r="B59" s="43"/>
      <c r="C59" s="6"/>
      <c r="D59" s="6"/>
      <c r="E59" s="44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3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3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3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3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3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4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2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3" t="s">
        <v>64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2" t="s">
        <v>59</v>
      </c>
      <c r="B8" s="75" t="s">
        <v>10</v>
      </c>
      <c r="C8" s="70" t="s">
        <v>78</v>
      </c>
      <c r="D8" s="70"/>
      <c r="E8" s="70" t="s">
        <v>77</v>
      </c>
      <c r="F8" s="70"/>
      <c r="G8" s="70" t="s">
        <v>79</v>
      </c>
      <c r="H8" s="71"/>
    </row>
    <row r="9" spans="1:8" ht="21" customHeight="1" x14ac:dyDescent="0.25">
      <c r="A9" s="73"/>
      <c r="B9" s="76"/>
      <c r="C9" s="76" t="s">
        <v>83</v>
      </c>
      <c r="D9" s="76"/>
      <c r="E9" s="76" t="s">
        <v>83</v>
      </c>
      <c r="F9" s="76"/>
      <c r="G9" s="76" t="s">
        <v>83</v>
      </c>
      <c r="H9" s="78"/>
    </row>
    <row r="10" spans="1:8" ht="18.75" customHeight="1" thickBot="1" x14ac:dyDescent="0.3">
      <c r="A10" s="74"/>
      <c r="B10" s="77"/>
      <c r="C10" s="66" t="s">
        <v>26</v>
      </c>
      <c r="D10" s="64" t="s">
        <v>76</v>
      </c>
      <c r="E10" s="66" t="s">
        <v>26</v>
      </c>
      <c r="F10" s="64" t="s">
        <v>76</v>
      </c>
      <c r="G10" s="66" t="s">
        <v>26</v>
      </c>
      <c r="H10" s="65" t="s">
        <v>76</v>
      </c>
    </row>
    <row r="11" spans="1:8" x14ac:dyDescent="0.25">
      <c r="A11" s="15" t="s">
        <v>27</v>
      </c>
      <c r="B11" s="7" t="s">
        <v>12</v>
      </c>
      <c r="C11" s="61">
        <v>13192887</v>
      </c>
      <c r="D11" s="46">
        <f t="shared" ref="D11:D24" si="0">C11/C$25*100</f>
        <v>6.3837921691601256</v>
      </c>
      <c r="E11" s="61">
        <v>0</v>
      </c>
      <c r="F11" s="30">
        <f t="shared" ref="F11:F24" si="1">E11/E$25*100</f>
        <v>0</v>
      </c>
      <c r="G11" s="61">
        <f>C11+E11</f>
        <v>13192887</v>
      </c>
      <c r="H11" s="30">
        <f>G11/G$25*100</f>
        <v>5.8276509568775188</v>
      </c>
    </row>
    <row r="12" spans="1:8" x14ac:dyDescent="0.25">
      <c r="A12" s="15" t="s">
        <v>28</v>
      </c>
      <c r="B12" s="7" t="s">
        <v>13</v>
      </c>
      <c r="C12" s="61">
        <v>19632908</v>
      </c>
      <c r="D12" s="46">
        <f t="shared" si="0"/>
        <v>9.4999983209316632</v>
      </c>
      <c r="E12" s="61">
        <v>0</v>
      </c>
      <c r="F12" s="30">
        <f t="shared" si="1"/>
        <v>0</v>
      </c>
      <c r="G12" s="61">
        <f t="shared" ref="G12:G24" si="2">C12+E12</f>
        <v>19632908</v>
      </c>
      <c r="H12" s="30">
        <f t="shared" ref="H12:H24" si="3">G12/G$25*100</f>
        <v>8.6723804344332116</v>
      </c>
    </row>
    <row r="13" spans="1:8" x14ac:dyDescent="0.25">
      <c r="A13" s="15" t="s">
        <v>29</v>
      </c>
      <c r="B13" s="7" t="s">
        <v>14</v>
      </c>
      <c r="C13" s="61">
        <v>23770289</v>
      </c>
      <c r="D13" s="46">
        <f t="shared" si="0"/>
        <v>11.501999886520142</v>
      </c>
      <c r="E13" s="61">
        <v>0</v>
      </c>
      <c r="F13" s="30">
        <f t="shared" si="1"/>
        <v>0</v>
      </c>
      <c r="G13" s="61">
        <f t="shared" si="2"/>
        <v>23770289</v>
      </c>
      <c r="H13" s="30">
        <f t="shared" si="3"/>
        <v>10.499972252934869</v>
      </c>
    </row>
    <row r="14" spans="1:8" x14ac:dyDescent="0.25">
      <c r="A14" s="15" t="s">
        <v>30</v>
      </c>
      <c r="B14" s="7" t="s">
        <v>23</v>
      </c>
      <c r="C14" s="61">
        <v>9088956</v>
      </c>
      <c r="D14" s="46">
        <f t="shared" si="0"/>
        <v>4.3979764352291451</v>
      </c>
      <c r="E14" s="61">
        <v>0</v>
      </c>
      <c r="F14" s="30">
        <f t="shared" si="1"/>
        <v>0</v>
      </c>
      <c r="G14" s="61">
        <f t="shared" si="2"/>
        <v>9088956</v>
      </c>
      <c r="H14" s="30">
        <f t="shared" si="3"/>
        <v>4.0148348978064972</v>
      </c>
    </row>
    <row r="15" spans="1:8" x14ac:dyDescent="0.25">
      <c r="A15" s="15" t="s">
        <v>31</v>
      </c>
      <c r="B15" s="7" t="s">
        <v>16</v>
      </c>
      <c r="C15" s="61">
        <v>9728747</v>
      </c>
      <c r="D15" s="46">
        <f t="shared" si="0"/>
        <v>4.7075593775903677</v>
      </c>
      <c r="E15" s="61">
        <v>17910963</v>
      </c>
      <c r="F15" s="30">
        <f t="shared" si="1"/>
        <v>90.816819141310518</v>
      </c>
      <c r="G15" s="61">
        <f t="shared" si="2"/>
        <v>27639710</v>
      </c>
      <c r="H15" s="30">
        <f t="shared" si="3"/>
        <v>12.209198974365286</v>
      </c>
    </row>
    <row r="16" spans="1:8" x14ac:dyDescent="0.25">
      <c r="A16" s="15" t="s">
        <v>32</v>
      </c>
      <c r="B16" s="7" t="s">
        <v>17</v>
      </c>
      <c r="C16" s="61">
        <v>5868409</v>
      </c>
      <c r="D16" s="46">
        <f t="shared" si="0"/>
        <v>2.8396137569910818</v>
      </c>
      <c r="E16" s="61">
        <v>0</v>
      </c>
      <c r="F16" s="30">
        <f t="shared" si="1"/>
        <v>0</v>
      </c>
      <c r="G16" s="61">
        <f t="shared" si="2"/>
        <v>5868409</v>
      </c>
      <c r="H16" s="30">
        <f t="shared" si="3"/>
        <v>2.5922331726329984</v>
      </c>
    </row>
    <row r="17" spans="1:8" x14ac:dyDescent="0.25">
      <c r="A17" s="15" t="s">
        <v>33</v>
      </c>
      <c r="B17" s="7" t="s">
        <v>18</v>
      </c>
      <c r="C17" s="61">
        <v>15760601</v>
      </c>
      <c r="D17" s="46">
        <f t="shared" si="0"/>
        <v>7.6262611242753184</v>
      </c>
      <c r="E17" s="61">
        <v>0</v>
      </c>
      <c r="F17" s="30">
        <f t="shared" si="1"/>
        <v>0</v>
      </c>
      <c r="G17" s="61">
        <f t="shared" si="2"/>
        <v>15760601</v>
      </c>
      <c r="H17" s="30">
        <f t="shared" si="3"/>
        <v>6.9618788896330859</v>
      </c>
    </row>
    <row r="18" spans="1:8" x14ac:dyDescent="0.25">
      <c r="A18" s="15" t="s">
        <v>34</v>
      </c>
      <c r="B18" s="7" t="s">
        <v>19</v>
      </c>
      <c r="C18" s="61">
        <v>14261925</v>
      </c>
      <c r="D18" s="46">
        <f t="shared" si="0"/>
        <v>6.9010797357810318</v>
      </c>
      <c r="E18" s="61">
        <v>0</v>
      </c>
      <c r="F18" s="30">
        <f t="shared" si="1"/>
        <v>0</v>
      </c>
      <c r="G18" s="61">
        <f t="shared" si="2"/>
        <v>14261925</v>
      </c>
      <c r="H18" s="30">
        <f t="shared" si="3"/>
        <v>6.2998736268388713</v>
      </c>
    </row>
    <row r="19" spans="1:8" x14ac:dyDescent="0.25">
      <c r="A19" s="15" t="s">
        <v>35</v>
      </c>
      <c r="B19" s="7" t="s">
        <v>11</v>
      </c>
      <c r="C19" s="61">
        <v>24455079</v>
      </c>
      <c r="D19" s="46">
        <f t="shared" si="0"/>
        <v>11.833357006422645</v>
      </c>
      <c r="E19" s="61">
        <v>0</v>
      </c>
      <c r="F19" s="30">
        <f t="shared" si="1"/>
        <v>0</v>
      </c>
      <c r="G19" s="61">
        <f t="shared" si="2"/>
        <v>24455079</v>
      </c>
      <c r="H19" s="30">
        <f t="shared" si="3"/>
        <v>10.802462306761614</v>
      </c>
    </row>
    <row r="20" spans="1:8" x14ac:dyDescent="0.25">
      <c r="A20" s="15" t="s">
        <v>36</v>
      </c>
      <c r="B20" s="7" t="s">
        <v>15</v>
      </c>
      <c r="C20" s="67">
        <v>10132675</v>
      </c>
      <c r="D20" s="46">
        <f t="shared" si="0"/>
        <v>4.9030126095709434</v>
      </c>
      <c r="E20" s="61">
        <v>0</v>
      </c>
      <c r="F20" s="30">
        <f t="shared" si="1"/>
        <v>0</v>
      </c>
      <c r="G20" s="61">
        <f t="shared" si="2"/>
        <v>10132675</v>
      </c>
      <c r="H20" s="30">
        <f t="shared" si="3"/>
        <v>4.4758734884547184</v>
      </c>
    </row>
    <row r="21" spans="1:8" x14ac:dyDescent="0.25">
      <c r="A21" s="15" t="s">
        <v>37</v>
      </c>
      <c r="B21" s="7" t="s">
        <v>66</v>
      </c>
      <c r="C21" s="61">
        <v>15568529</v>
      </c>
      <c r="D21" s="46">
        <f t="shared" si="0"/>
        <v>7.5333210627470937</v>
      </c>
      <c r="E21" s="61">
        <v>0</v>
      </c>
      <c r="F21" s="30">
        <f t="shared" si="1"/>
        <v>0</v>
      </c>
      <c r="G21" s="61">
        <f t="shared" si="2"/>
        <v>15568529</v>
      </c>
      <c r="H21" s="30">
        <f t="shared" si="3"/>
        <v>6.8770355513562267</v>
      </c>
    </row>
    <row r="22" spans="1:8" x14ac:dyDescent="0.25">
      <c r="A22" s="15" t="s">
        <v>38</v>
      </c>
      <c r="B22" s="7" t="s">
        <v>22</v>
      </c>
      <c r="C22" s="61">
        <v>2855979</v>
      </c>
      <c r="D22" s="46">
        <f t="shared" si="0"/>
        <v>1.3819550167818284</v>
      </c>
      <c r="E22" s="61">
        <v>0</v>
      </c>
      <c r="F22" s="30">
        <f t="shared" si="1"/>
        <v>0</v>
      </c>
      <c r="G22" s="61">
        <f t="shared" si="2"/>
        <v>2855979</v>
      </c>
      <c r="H22" s="30">
        <f t="shared" si="3"/>
        <v>1.2615622912689313</v>
      </c>
    </row>
    <row r="23" spans="1:8" x14ac:dyDescent="0.25">
      <c r="A23" s="15" t="s">
        <v>39</v>
      </c>
      <c r="B23" s="7" t="s">
        <v>20</v>
      </c>
      <c r="C23" s="61">
        <v>13211720</v>
      </c>
      <c r="D23" s="46">
        <f t="shared" si="0"/>
        <v>6.3929051069061842</v>
      </c>
      <c r="E23" s="61">
        <v>0</v>
      </c>
      <c r="F23" s="30">
        <f t="shared" si="1"/>
        <v>0</v>
      </c>
      <c r="G23" s="61">
        <f t="shared" si="2"/>
        <v>13211720</v>
      </c>
      <c r="H23" s="30">
        <f t="shared" si="3"/>
        <v>5.8359699965593457</v>
      </c>
    </row>
    <row r="24" spans="1:8" x14ac:dyDescent="0.25">
      <c r="A24" s="15" t="s">
        <v>40</v>
      </c>
      <c r="B24" s="7" t="s">
        <v>25</v>
      </c>
      <c r="C24" s="61">
        <v>29133522</v>
      </c>
      <c r="D24" s="46">
        <f t="shared" si="0"/>
        <v>14.097168391092429</v>
      </c>
      <c r="E24" s="61">
        <v>1811114</v>
      </c>
      <c r="F24" s="30">
        <f t="shared" si="1"/>
        <v>9.1831808586894788</v>
      </c>
      <c r="G24" s="61">
        <f t="shared" si="2"/>
        <v>30944636</v>
      </c>
      <c r="H24" s="30">
        <f t="shared" si="3"/>
        <v>13.669073160076827</v>
      </c>
    </row>
    <row r="25" spans="1:8" x14ac:dyDescent="0.25">
      <c r="A25" s="3"/>
      <c r="B25" s="4" t="s">
        <v>56</v>
      </c>
      <c r="C25" s="68">
        <f>SUM(C11:C24)</f>
        <v>206662226</v>
      </c>
      <c r="D25" s="31">
        <f t="shared" ref="D25:H25" si="4">SUM(D11:D24)</f>
        <v>99.999999999999986</v>
      </c>
      <c r="E25" s="68">
        <f>SUM(E11:E24)</f>
        <v>19722077</v>
      </c>
      <c r="F25" s="31">
        <f t="shared" si="4"/>
        <v>100</v>
      </c>
      <c r="G25" s="68">
        <f t="shared" si="4"/>
        <v>226384303</v>
      </c>
      <c r="H25" s="31">
        <f t="shared" si="4"/>
        <v>100</v>
      </c>
    </row>
    <row r="26" spans="1:8" x14ac:dyDescent="0.25">
      <c r="D26" s="32"/>
      <c r="E26" s="32"/>
      <c r="F26" s="32"/>
      <c r="G26" s="32"/>
      <c r="H26" s="32"/>
    </row>
    <row r="27" spans="1:8" x14ac:dyDescent="0.25">
      <c r="D27" s="48"/>
    </row>
    <row r="28" spans="1:8" x14ac:dyDescent="0.25">
      <c r="B28" s="69" t="s">
        <v>80</v>
      </c>
    </row>
    <row r="29" spans="1:8" x14ac:dyDescent="0.25">
      <c r="C29" s="9"/>
      <c r="E29" s="9"/>
      <c r="G29" s="9"/>
    </row>
    <row r="30" spans="1:8" x14ac:dyDescent="0.25">
      <c r="C30" s="6"/>
    </row>
    <row r="31" spans="1:8" x14ac:dyDescent="0.25">
      <c r="C31" s="37"/>
    </row>
    <row r="32" spans="1:8" x14ac:dyDescent="0.25">
      <c r="C32" s="6"/>
      <c r="D32" s="6"/>
      <c r="E32" s="18"/>
      <c r="G32" s="18"/>
    </row>
    <row r="33" spans="2:3" x14ac:dyDescent="0.25">
      <c r="C33" s="38"/>
    </row>
    <row r="35" spans="2:3" x14ac:dyDescent="0.25">
      <c r="C35" s="51"/>
    </row>
    <row r="36" spans="2:3" x14ac:dyDescent="0.25">
      <c r="C36" s="51"/>
    </row>
    <row r="42" spans="2:3" x14ac:dyDescent="0.25">
      <c r="B42" s="17"/>
      <c r="C42" s="18"/>
    </row>
    <row r="43" spans="2:3" x14ac:dyDescent="0.25">
      <c r="B43" s="17"/>
      <c r="C43" s="18"/>
    </row>
    <row r="44" spans="2:3" x14ac:dyDescent="0.25">
      <c r="B44" s="17"/>
      <c r="C44" s="18"/>
    </row>
    <row r="45" spans="2:3" x14ac:dyDescent="0.25">
      <c r="B45" s="17"/>
      <c r="C45" s="18"/>
    </row>
    <row r="46" spans="2:3" x14ac:dyDescent="0.25">
      <c r="B46" s="17"/>
      <c r="C46" s="18"/>
    </row>
    <row r="47" spans="2:3" x14ac:dyDescent="0.25">
      <c r="B47" s="17"/>
      <c r="C47" s="18"/>
    </row>
    <row r="48" spans="2:3" x14ac:dyDescent="0.25">
      <c r="B48" s="17"/>
      <c r="C48" s="18"/>
    </row>
    <row r="49" spans="2:3" x14ac:dyDescent="0.25">
      <c r="B49" s="17"/>
      <c r="C49" s="18"/>
    </row>
    <row r="50" spans="2:3" x14ac:dyDescent="0.25">
      <c r="B50" s="17"/>
      <c r="C50" s="18"/>
    </row>
    <row r="51" spans="2:3" x14ac:dyDescent="0.25">
      <c r="B51" s="17"/>
      <c r="C51" s="18"/>
    </row>
    <row r="52" spans="2:3" x14ac:dyDescent="0.25">
      <c r="B52" s="17"/>
      <c r="C52" s="18"/>
    </row>
    <row r="53" spans="2:3" x14ac:dyDescent="0.25">
      <c r="B53" s="17"/>
      <c r="C53" s="18"/>
    </row>
    <row r="54" spans="2:3" x14ac:dyDescent="0.25">
      <c r="B54" s="17"/>
      <c r="C54" s="18"/>
    </row>
    <row r="55" spans="2:3" x14ac:dyDescent="0.25">
      <c r="B55" s="18"/>
      <c r="C55" s="6"/>
    </row>
    <row r="56" spans="2:3" x14ac:dyDescent="0.25">
      <c r="B56" s="18"/>
      <c r="C56" s="18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C33 G29 E16:E24 E11:E14 E29 C32:D32 C29:C30 G11:G2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osiguranja&amp;RKvartalni izvještaj</oddHeader>
    <oddFooter>&amp;CU izvještaj su uključeni podaci zaključno sa 30.09.2023. godine.</oddFooter>
  </headerFooter>
  <ignoredErrors>
    <ignoredError sqref="G11:G24" formula="1"/>
    <ignoredError sqref="G25 H12:H25" evalError="1"/>
    <ignoredError sqref="D25" evalError="1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2" t="s">
        <v>59</v>
      </c>
      <c r="B7" s="75" t="s">
        <v>10</v>
      </c>
      <c r="C7" s="70" t="s">
        <v>54</v>
      </c>
      <c r="D7" s="70"/>
      <c r="E7" s="70"/>
      <c r="F7" s="70"/>
      <c r="G7" s="70"/>
      <c r="H7" s="70" t="s">
        <v>55</v>
      </c>
      <c r="I7" s="70"/>
      <c r="J7" s="70"/>
      <c r="K7" s="70"/>
      <c r="L7" s="71"/>
    </row>
    <row r="8" spans="1:12" ht="21" customHeight="1" x14ac:dyDescent="0.25">
      <c r="A8" s="73"/>
      <c r="B8" s="76"/>
      <c r="C8" s="79" t="s">
        <v>26</v>
      </c>
      <c r="D8" s="79"/>
      <c r="E8" s="80" t="s">
        <v>60</v>
      </c>
      <c r="F8" s="76" t="s">
        <v>57</v>
      </c>
      <c r="G8" s="76"/>
      <c r="H8" s="79" t="s">
        <v>26</v>
      </c>
      <c r="I8" s="79"/>
      <c r="J8" s="80" t="s">
        <v>61</v>
      </c>
      <c r="K8" s="76" t="s">
        <v>57</v>
      </c>
      <c r="L8" s="78"/>
    </row>
    <row r="9" spans="1:12" ht="18.75" customHeight="1" thickBot="1" x14ac:dyDescent="0.3">
      <c r="A9" s="74"/>
      <c r="B9" s="77"/>
      <c r="C9" s="50" t="s">
        <v>65</v>
      </c>
      <c r="D9" s="50" t="s">
        <v>74</v>
      </c>
      <c r="E9" s="81"/>
      <c r="F9" s="34" t="s">
        <v>67</v>
      </c>
      <c r="G9" s="34" t="s">
        <v>75</v>
      </c>
      <c r="H9" s="62" t="s">
        <v>65</v>
      </c>
      <c r="I9" s="62" t="s">
        <v>74</v>
      </c>
      <c r="J9" s="81"/>
      <c r="K9" s="34" t="s">
        <v>67</v>
      </c>
      <c r="L9" s="35" t="s">
        <v>75</v>
      </c>
    </row>
    <row r="10" spans="1:12" x14ac:dyDescent="0.25">
      <c r="A10" s="15" t="s">
        <v>27</v>
      </c>
      <c r="B10" s="7" t="s">
        <v>63</v>
      </c>
      <c r="C10" s="61">
        <v>3039678</v>
      </c>
      <c r="D10" s="61"/>
      <c r="E10" s="45">
        <f t="shared" ref="E10:E31" si="0">IFERROR((D10-C10)/C$37*100, "-")</f>
        <v>-2.5515316893388253</v>
      </c>
      <c r="F10" s="45">
        <f t="shared" ref="F10:F20" si="1">C10/C$37*100</f>
        <v>2.5515316893388253</v>
      </c>
      <c r="G10" s="46" t="e">
        <f t="shared" ref="G10:G20" si="2">D10/D$37*100</f>
        <v>#DIV/0!</v>
      </c>
      <c r="H10" s="61">
        <v>19190</v>
      </c>
      <c r="I10" s="61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9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1">
        <v>3186682</v>
      </c>
      <c r="D11" s="61"/>
      <c r="E11" s="45">
        <f t="shared" si="0"/>
        <v>-2.6749281031890968</v>
      </c>
      <c r="F11" s="45">
        <f t="shared" si="1"/>
        <v>2.6749281031890968</v>
      </c>
      <c r="G11" s="46" t="e">
        <f t="shared" si="2"/>
        <v>#DIV/0!</v>
      </c>
      <c r="H11" s="61">
        <v>0</v>
      </c>
      <c r="I11" s="61"/>
      <c r="J11" s="12">
        <f t="shared" si="3"/>
        <v>0</v>
      </c>
      <c r="K11" s="12">
        <f t="shared" si="4"/>
        <v>0</v>
      </c>
      <c r="L11" s="29" t="e">
        <f t="shared" si="5"/>
        <v>#DIV/0!</v>
      </c>
    </row>
    <row r="12" spans="1:12" x14ac:dyDescent="0.25">
      <c r="A12" s="15" t="s">
        <v>29</v>
      </c>
      <c r="B12" s="7" t="s">
        <v>21</v>
      </c>
      <c r="C12" s="61">
        <v>8296822</v>
      </c>
      <c r="D12" s="61"/>
      <c r="E12" s="45">
        <f t="shared" si="0"/>
        <v>-6.9644232888495212</v>
      </c>
      <c r="F12" s="45">
        <f t="shared" si="1"/>
        <v>6.9644232888495212</v>
      </c>
      <c r="G12" s="46" t="e">
        <f t="shared" si="2"/>
        <v>#DIV/0!</v>
      </c>
      <c r="H12" s="61">
        <v>0</v>
      </c>
      <c r="I12" s="61"/>
      <c r="J12" s="12">
        <f t="shared" si="3"/>
        <v>0</v>
      </c>
      <c r="K12" s="12">
        <f t="shared" si="4"/>
        <v>0</v>
      </c>
      <c r="L12" s="29" t="e">
        <f t="shared" si="5"/>
        <v>#DIV/0!</v>
      </c>
    </row>
    <row r="13" spans="1:12" x14ac:dyDescent="0.25">
      <c r="A13" s="15" t="s">
        <v>30</v>
      </c>
      <c r="B13" s="7" t="s">
        <v>12</v>
      </c>
      <c r="C13" s="61">
        <v>8438781</v>
      </c>
      <c r="D13" s="61"/>
      <c r="E13" s="45">
        <f t="shared" si="0"/>
        <v>-7.0835848865867979</v>
      </c>
      <c r="F13" s="45">
        <f t="shared" si="1"/>
        <v>7.0835848865867979</v>
      </c>
      <c r="G13" s="46" t="e">
        <f t="shared" si="2"/>
        <v>#DIV/0!</v>
      </c>
      <c r="H13" s="61">
        <v>0</v>
      </c>
      <c r="I13" s="61"/>
      <c r="J13" s="12">
        <f t="shared" si="3"/>
        <v>0</v>
      </c>
      <c r="K13" s="12">
        <f t="shared" si="4"/>
        <v>0</v>
      </c>
      <c r="L13" s="29" t="e">
        <f t="shared" si="5"/>
        <v>#DIV/0!</v>
      </c>
    </row>
    <row r="14" spans="1:12" x14ac:dyDescent="0.25">
      <c r="A14" s="15" t="s">
        <v>31</v>
      </c>
      <c r="B14" s="7" t="s">
        <v>1</v>
      </c>
      <c r="C14" s="61">
        <v>271963</v>
      </c>
      <c r="D14" s="61"/>
      <c r="E14" s="45">
        <f t="shared" si="0"/>
        <v>-0.2282880663108576</v>
      </c>
      <c r="F14" s="45">
        <f t="shared" si="1"/>
        <v>0.2282880663108576</v>
      </c>
      <c r="G14" s="46" t="e">
        <f t="shared" si="2"/>
        <v>#DIV/0!</v>
      </c>
      <c r="H14" s="61">
        <v>0</v>
      </c>
      <c r="I14" s="61"/>
      <c r="J14" s="12">
        <f t="shared" si="3"/>
        <v>0</v>
      </c>
      <c r="K14" s="12">
        <f t="shared" si="4"/>
        <v>0</v>
      </c>
      <c r="L14" s="29" t="e">
        <f t="shared" si="5"/>
        <v>#DIV/0!</v>
      </c>
    </row>
    <row r="15" spans="1:12" x14ac:dyDescent="0.25">
      <c r="A15" s="15" t="s">
        <v>32</v>
      </c>
      <c r="B15" s="7" t="s">
        <v>24</v>
      </c>
      <c r="C15" s="61">
        <v>1249854</v>
      </c>
      <c r="D15" s="61"/>
      <c r="E15" s="45">
        <f t="shared" si="0"/>
        <v>-1.0491381284619254</v>
      </c>
      <c r="F15" s="45">
        <f t="shared" si="1"/>
        <v>1.0491381284619254</v>
      </c>
      <c r="G15" s="46" t="e">
        <f t="shared" si="2"/>
        <v>#DIV/0!</v>
      </c>
      <c r="H15" s="61">
        <v>0</v>
      </c>
      <c r="I15" s="61"/>
      <c r="J15" s="12">
        <f t="shared" si="3"/>
        <v>0</v>
      </c>
      <c r="K15" s="12">
        <f t="shared" si="4"/>
        <v>0</v>
      </c>
      <c r="L15" s="29" t="e">
        <f t="shared" si="5"/>
        <v>#DIV/0!</v>
      </c>
    </row>
    <row r="16" spans="1:12" x14ac:dyDescent="0.25">
      <c r="A16" s="15" t="s">
        <v>33</v>
      </c>
      <c r="B16" s="7" t="s">
        <v>2</v>
      </c>
      <c r="C16" s="61">
        <v>1272183</v>
      </c>
      <c r="D16" s="61"/>
      <c r="E16" s="45">
        <f t="shared" si="0"/>
        <v>-1.0678812818785857</v>
      </c>
      <c r="F16" s="45">
        <f t="shared" si="1"/>
        <v>1.0678812818785857</v>
      </c>
      <c r="G16" s="46" t="e">
        <f t="shared" si="2"/>
        <v>#DIV/0!</v>
      </c>
      <c r="H16" s="61">
        <v>81886</v>
      </c>
      <c r="I16" s="61"/>
      <c r="J16" s="12">
        <f t="shared" si="3"/>
        <v>-0.40148922564835904</v>
      </c>
      <c r="K16" s="12">
        <f t="shared" si="4"/>
        <v>0.40148922564835904</v>
      </c>
      <c r="L16" s="29" t="e">
        <f t="shared" si="5"/>
        <v>#DIV/0!</v>
      </c>
    </row>
    <row r="17" spans="1:12" x14ac:dyDescent="0.25">
      <c r="A17" s="15" t="s">
        <v>34</v>
      </c>
      <c r="B17" s="7" t="s">
        <v>13</v>
      </c>
      <c r="C17" s="61">
        <v>12058470</v>
      </c>
      <c r="D17" s="61"/>
      <c r="E17" s="45">
        <f t="shared" si="0"/>
        <v>-10.121982765918478</v>
      </c>
      <c r="F17" s="45">
        <f t="shared" si="1"/>
        <v>10.121982765918478</v>
      </c>
      <c r="G17" s="46" t="e">
        <f t="shared" si="2"/>
        <v>#DIV/0!</v>
      </c>
      <c r="H17" s="61">
        <v>0</v>
      </c>
      <c r="I17" s="61"/>
      <c r="J17" s="12">
        <f t="shared" si="3"/>
        <v>0</v>
      </c>
      <c r="K17" s="12">
        <f t="shared" si="4"/>
        <v>0</v>
      </c>
      <c r="L17" s="29" t="e">
        <f t="shared" si="5"/>
        <v>#DIV/0!</v>
      </c>
    </row>
    <row r="18" spans="1:12" x14ac:dyDescent="0.25">
      <c r="A18" s="15" t="s">
        <v>35</v>
      </c>
      <c r="B18" s="7" t="s">
        <v>14</v>
      </c>
      <c r="C18" s="61">
        <v>11961445</v>
      </c>
      <c r="D18" s="61"/>
      <c r="E18" s="45">
        <f t="shared" si="0"/>
        <v>-10.040539151773132</v>
      </c>
      <c r="F18" s="45">
        <f t="shared" si="1"/>
        <v>10.040539151773132</v>
      </c>
      <c r="G18" s="46" t="e">
        <f t="shared" si="2"/>
        <v>#DIV/0!</v>
      </c>
      <c r="H18" s="61">
        <v>339667</v>
      </c>
      <c r="I18" s="61"/>
      <c r="J18" s="12">
        <f t="shared" si="3"/>
        <v>-1.6653962925078911</v>
      </c>
      <c r="K18" s="12">
        <f t="shared" si="4"/>
        <v>1.6653962925078911</v>
      </c>
      <c r="L18" s="29" t="e">
        <f t="shared" si="5"/>
        <v>#DIV/0!</v>
      </c>
    </row>
    <row r="19" spans="1:12" x14ac:dyDescent="0.25">
      <c r="A19" s="15" t="s">
        <v>36</v>
      </c>
      <c r="B19" s="7" t="s">
        <v>3</v>
      </c>
      <c r="C19" s="61">
        <v>4011785</v>
      </c>
      <c r="D19" s="61"/>
      <c r="E19" s="45">
        <f t="shared" si="0"/>
        <v>-3.3675266124616363</v>
      </c>
      <c r="F19" s="45">
        <f t="shared" si="1"/>
        <v>3.3675266124616363</v>
      </c>
      <c r="G19" s="46" t="e">
        <f t="shared" si="2"/>
        <v>#DIV/0!</v>
      </c>
      <c r="H19" s="61">
        <v>0</v>
      </c>
      <c r="I19" s="61"/>
      <c r="J19" s="12">
        <f t="shared" si="3"/>
        <v>0</v>
      </c>
      <c r="K19" s="12">
        <f t="shared" si="4"/>
        <v>0</v>
      </c>
      <c r="L19" s="29" t="e">
        <f t="shared" si="5"/>
        <v>#DIV/0!</v>
      </c>
    </row>
    <row r="20" spans="1:12" x14ac:dyDescent="0.25">
      <c r="A20" s="15" t="s">
        <v>37</v>
      </c>
      <c r="B20" s="7" t="s">
        <v>23</v>
      </c>
      <c r="C20" s="61">
        <v>4551106</v>
      </c>
      <c r="D20" s="61"/>
      <c r="E20" s="45">
        <f t="shared" si="0"/>
        <v>-3.8202372687304593</v>
      </c>
      <c r="F20" s="45">
        <f t="shared" si="1"/>
        <v>3.8202372687304593</v>
      </c>
      <c r="G20" s="46" t="e">
        <f t="shared" si="2"/>
        <v>#DIV/0!</v>
      </c>
      <c r="H20" s="61">
        <v>0</v>
      </c>
      <c r="I20" s="61"/>
      <c r="J20" s="12">
        <f t="shared" si="3"/>
        <v>0</v>
      </c>
      <c r="K20" s="12">
        <f t="shared" si="4"/>
        <v>0</v>
      </c>
      <c r="L20" s="29" t="e">
        <f t="shared" si="5"/>
        <v>#DIV/0!</v>
      </c>
    </row>
    <row r="21" spans="1:12" x14ac:dyDescent="0.25">
      <c r="A21" s="15" t="s">
        <v>38</v>
      </c>
      <c r="B21" s="7" t="s">
        <v>4</v>
      </c>
      <c r="C21" s="61">
        <v>18948</v>
      </c>
      <c r="D21" s="61"/>
      <c r="E21" s="45">
        <f t="shared" si="0"/>
        <v>-1.5905113123690095E-2</v>
      </c>
      <c r="F21" s="45" t="s">
        <v>72</v>
      </c>
      <c r="G21" s="46" t="e">
        <f t="shared" ref="G21:G31" si="6">D21/D$37*100</f>
        <v>#DIV/0!</v>
      </c>
      <c r="H21" s="61">
        <v>0</v>
      </c>
      <c r="I21" s="61"/>
      <c r="J21" s="12">
        <f t="shared" si="3"/>
        <v>0</v>
      </c>
      <c r="K21" s="12">
        <f t="shared" si="4"/>
        <v>0</v>
      </c>
      <c r="L21" s="29" t="e">
        <f t="shared" si="5"/>
        <v>#DIV/0!</v>
      </c>
    </row>
    <row r="22" spans="1:12" x14ac:dyDescent="0.25">
      <c r="A22" s="15" t="s">
        <v>39</v>
      </c>
      <c r="B22" s="7" t="s">
        <v>16</v>
      </c>
      <c r="C22" s="61">
        <v>3379</v>
      </c>
      <c r="D22" s="61"/>
      <c r="E22" s="45">
        <f t="shared" si="0"/>
        <v>-2.8363614758786593E-3</v>
      </c>
      <c r="F22" s="45">
        <f t="shared" ref="F22:F27" si="7">C22/C$37*100</f>
        <v>2.8363614758786593E-3</v>
      </c>
      <c r="G22" s="46" t="e">
        <f t="shared" si="6"/>
        <v>#DIV/0!</v>
      </c>
      <c r="H22" s="61">
        <v>9059851</v>
      </c>
      <c r="I22" s="61"/>
      <c r="J22" s="12">
        <f t="shared" si="3"/>
        <v>-44.420689281189837</v>
      </c>
      <c r="K22" s="12">
        <f t="shared" si="4"/>
        <v>44.420689281189837</v>
      </c>
      <c r="L22" s="29" t="e">
        <f t="shared" si="5"/>
        <v>#DIV/0!</v>
      </c>
    </row>
    <row r="23" spans="1:12" x14ac:dyDescent="0.25">
      <c r="A23" s="15" t="s">
        <v>40</v>
      </c>
      <c r="B23" s="7" t="s">
        <v>17</v>
      </c>
      <c r="C23" s="61">
        <v>2000918</v>
      </c>
      <c r="D23" s="61"/>
      <c r="E23" s="45">
        <f t="shared" si="0"/>
        <v>-1.6795876684202946</v>
      </c>
      <c r="F23" s="45">
        <f t="shared" si="7"/>
        <v>1.6795876684202946</v>
      </c>
      <c r="G23" s="46" t="e">
        <f t="shared" si="6"/>
        <v>#DIV/0!</v>
      </c>
      <c r="H23" s="61">
        <v>0</v>
      </c>
      <c r="I23" s="61"/>
      <c r="J23" s="12">
        <f t="shared" si="3"/>
        <v>0</v>
      </c>
      <c r="K23" s="12">
        <f t="shared" si="4"/>
        <v>0</v>
      </c>
      <c r="L23" s="29" t="e">
        <f t="shared" si="5"/>
        <v>#DIV/0!</v>
      </c>
    </row>
    <row r="24" spans="1:12" x14ac:dyDescent="0.25">
      <c r="A24" s="15" t="s">
        <v>41</v>
      </c>
      <c r="B24" s="7" t="s">
        <v>18</v>
      </c>
      <c r="C24" s="61">
        <v>5584029</v>
      </c>
      <c r="D24" s="61"/>
      <c r="E24" s="45">
        <f t="shared" si="0"/>
        <v>-4.6872816619678108</v>
      </c>
      <c r="F24" s="45">
        <f t="shared" si="7"/>
        <v>4.6872816619678108</v>
      </c>
      <c r="G24" s="46" t="e">
        <f t="shared" si="6"/>
        <v>#DIV/0!</v>
      </c>
      <c r="H24" s="61">
        <v>0</v>
      </c>
      <c r="I24" s="61"/>
      <c r="J24" s="12">
        <f t="shared" si="3"/>
        <v>0</v>
      </c>
      <c r="K24" s="12">
        <f t="shared" si="4"/>
        <v>0</v>
      </c>
      <c r="L24" s="29" t="e">
        <f t="shared" si="5"/>
        <v>#DIV/0!</v>
      </c>
    </row>
    <row r="25" spans="1:12" x14ac:dyDescent="0.25">
      <c r="A25" s="15" t="s">
        <v>42</v>
      </c>
      <c r="B25" s="7" t="s">
        <v>19</v>
      </c>
      <c r="C25" s="61">
        <v>7953411</v>
      </c>
      <c r="D25" s="61"/>
      <c r="E25" s="45">
        <f t="shared" si="0"/>
        <v>-6.6761611607663713</v>
      </c>
      <c r="F25" s="45">
        <f t="shared" si="7"/>
        <v>6.6761611607663713</v>
      </c>
      <c r="G25" s="46" t="e">
        <f t="shared" si="6"/>
        <v>#DIV/0!</v>
      </c>
      <c r="H25" s="61">
        <v>0</v>
      </c>
      <c r="I25" s="61"/>
      <c r="J25" s="12">
        <f t="shared" si="3"/>
        <v>0</v>
      </c>
      <c r="K25" s="12">
        <f t="shared" si="4"/>
        <v>0</v>
      </c>
      <c r="L25" s="29" t="e">
        <f t="shared" si="5"/>
        <v>#DIV/0!</v>
      </c>
    </row>
    <row r="26" spans="1:12" x14ac:dyDescent="0.25">
      <c r="A26" s="15" t="s">
        <v>43</v>
      </c>
      <c r="B26" s="7" t="s">
        <v>11</v>
      </c>
      <c r="C26" s="61">
        <v>11088269</v>
      </c>
      <c r="D26" s="61"/>
      <c r="E26" s="45">
        <f t="shared" si="0"/>
        <v>-9.3075877554837501</v>
      </c>
      <c r="F26" s="45">
        <f t="shared" si="7"/>
        <v>9.3075877554837501</v>
      </c>
      <c r="G26" s="46" t="e">
        <f t="shared" si="6"/>
        <v>#DIV/0!</v>
      </c>
      <c r="H26" s="61">
        <v>0</v>
      </c>
      <c r="I26" s="61"/>
      <c r="J26" s="12">
        <f t="shared" si="3"/>
        <v>0</v>
      </c>
      <c r="K26" s="12">
        <f t="shared" si="4"/>
        <v>0</v>
      </c>
      <c r="L26" s="29" t="e">
        <f t="shared" si="5"/>
        <v>#DIV/0!</v>
      </c>
    </row>
    <row r="27" spans="1:12" x14ac:dyDescent="0.25">
      <c r="A27" s="15" t="s">
        <v>44</v>
      </c>
      <c r="B27" s="7" t="s">
        <v>15</v>
      </c>
      <c r="C27" s="61">
        <v>5068502</v>
      </c>
      <c r="D27" s="61"/>
      <c r="E27" s="45">
        <f t="shared" si="0"/>
        <v>-4.2545438926350805</v>
      </c>
      <c r="F27" s="45">
        <f t="shared" si="7"/>
        <v>4.2545438926350805</v>
      </c>
      <c r="G27" s="46" t="e">
        <f t="shared" si="6"/>
        <v>#DIV/0!</v>
      </c>
      <c r="H27" s="61">
        <v>0</v>
      </c>
      <c r="I27" s="61"/>
      <c r="J27" s="12">
        <f t="shared" si="3"/>
        <v>0</v>
      </c>
      <c r="K27" s="12">
        <f t="shared" si="4"/>
        <v>0</v>
      </c>
      <c r="L27" s="29" t="e">
        <f t="shared" si="5"/>
        <v>#DIV/0!</v>
      </c>
    </row>
    <row r="28" spans="1:12" x14ac:dyDescent="0.25">
      <c r="A28" s="15" t="s">
        <v>45</v>
      </c>
      <c r="B28" s="7" t="s">
        <v>66</v>
      </c>
      <c r="C28" s="61">
        <v>3457671</v>
      </c>
      <c r="D28" s="61"/>
      <c r="E28" s="45">
        <f t="shared" si="0"/>
        <v>-2.9023985855764547</v>
      </c>
      <c r="F28" s="45" t="s">
        <v>72</v>
      </c>
      <c r="G28" s="46" t="e">
        <f t="shared" si="6"/>
        <v>#DIV/0!</v>
      </c>
      <c r="H28" s="61">
        <v>0</v>
      </c>
      <c r="I28" s="61"/>
      <c r="J28" s="12">
        <f t="shared" si="3"/>
        <v>0</v>
      </c>
      <c r="K28" s="12">
        <f t="shared" si="4"/>
        <v>0</v>
      </c>
      <c r="L28" s="29" t="e">
        <f t="shared" si="5"/>
        <v>#DIV/0!</v>
      </c>
    </row>
    <row r="29" spans="1:12" x14ac:dyDescent="0.25">
      <c r="A29" s="15" t="s">
        <v>46</v>
      </c>
      <c r="B29" s="7" t="s">
        <v>22</v>
      </c>
      <c r="C29" s="61">
        <v>1858403</v>
      </c>
      <c r="D29" s="61"/>
      <c r="E29" s="45">
        <f t="shared" si="0"/>
        <v>-1.5599593595316155</v>
      </c>
      <c r="F29" s="45">
        <f>C29/C$37*100</f>
        <v>1.5599593595316155</v>
      </c>
      <c r="G29" s="46" t="e">
        <f t="shared" si="6"/>
        <v>#DIV/0!</v>
      </c>
      <c r="H29" s="61">
        <v>0</v>
      </c>
      <c r="I29" s="61"/>
      <c r="J29" s="12">
        <f t="shared" si="3"/>
        <v>0</v>
      </c>
      <c r="K29" s="12">
        <f t="shared" si="4"/>
        <v>0</v>
      </c>
      <c r="L29" s="29" t="e">
        <f t="shared" si="5"/>
        <v>#DIV/0!</v>
      </c>
    </row>
    <row r="30" spans="1:12" x14ac:dyDescent="0.25">
      <c r="A30" s="15" t="s">
        <v>47</v>
      </c>
      <c r="B30" s="7" t="s">
        <v>73</v>
      </c>
      <c r="C30" s="61">
        <v>1320766</v>
      </c>
      <c r="D30" s="61"/>
      <c r="E30" s="45">
        <f t="shared" si="0"/>
        <v>-1.1086622672537298</v>
      </c>
      <c r="F30" s="45">
        <f>C30/C$37*100</f>
        <v>1.1086622672537298</v>
      </c>
      <c r="G30" s="46" t="e">
        <f t="shared" si="6"/>
        <v>#DIV/0!</v>
      </c>
      <c r="H30" s="61">
        <v>0</v>
      </c>
      <c r="I30" s="61"/>
      <c r="J30" s="12">
        <f t="shared" si="3"/>
        <v>0</v>
      </c>
      <c r="K30" s="12">
        <f t="shared" si="4"/>
        <v>0</v>
      </c>
      <c r="L30" s="29" t="e">
        <f t="shared" si="5"/>
        <v>#DIV/0!</v>
      </c>
    </row>
    <row r="31" spans="1:12" x14ac:dyDescent="0.25">
      <c r="A31" s="15" t="s">
        <v>48</v>
      </c>
      <c r="B31" s="7" t="s">
        <v>20</v>
      </c>
      <c r="C31" s="61">
        <v>5541737</v>
      </c>
      <c r="D31" s="61"/>
      <c r="E31" s="45">
        <f t="shared" si="0"/>
        <v>-4.6517813957535878</v>
      </c>
      <c r="F31" s="45">
        <f>C31/C$37*100</f>
        <v>4.6517813957535878</v>
      </c>
      <c r="G31" s="46" t="e">
        <f t="shared" si="6"/>
        <v>#DIV/0!</v>
      </c>
      <c r="H31" s="61">
        <v>0</v>
      </c>
      <c r="I31" s="61"/>
      <c r="J31" s="12">
        <f t="shared" si="3"/>
        <v>0</v>
      </c>
      <c r="K31" s="12">
        <f t="shared" si="4"/>
        <v>0</v>
      </c>
      <c r="L31" s="29" t="e">
        <f t="shared" si="5"/>
        <v>#DIV/0!</v>
      </c>
    </row>
    <row r="32" spans="1:12" x14ac:dyDescent="0.25">
      <c r="A32" s="15" t="s">
        <v>49</v>
      </c>
      <c r="B32" s="7" t="s">
        <v>6</v>
      </c>
      <c r="C32" s="61">
        <v>0</v>
      </c>
      <c r="D32" s="61"/>
      <c r="E32" s="45"/>
      <c r="F32" s="45" t="s">
        <v>72</v>
      </c>
      <c r="G32" s="46" t="s">
        <v>72</v>
      </c>
      <c r="H32" s="61">
        <v>719841</v>
      </c>
      <c r="I32" s="61"/>
      <c r="J32" s="12">
        <f t="shared" si="3"/>
        <v>-3.5293994782983713</v>
      </c>
      <c r="K32" s="12">
        <f t="shared" si="4"/>
        <v>3.5293994782983713</v>
      </c>
      <c r="L32" s="29" t="e">
        <f t="shared" si="5"/>
        <v>#DIV/0!</v>
      </c>
    </row>
    <row r="33" spans="1:12" x14ac:dyDescent="0.25">
      <c r="A33" s="15" t="s">
        <v>50</v>
      </c>
      <c r="B33" s="7" t="s">
        <v>7</v>
      </c>
      <c r="C33" s="61">
        <v>2371787</v>
      </c>
      <c r="D33" s="61"/>
      <c r="E33" s="45">
        <f>IFERROR((D33-C33)/C$37*100, "-")</f>
        <v>-1.9908982763509375</v>
      </c>
      <c r="F33" s="45">
        <f>C33/C$37*100</f>
        <v>1.9908982763509375</v>
      </c>
      <c r="G33" s="46" t="e">
        <f>D33/D$37*100</f>
        <v>#DIV/0!</v>
      </c>
      <c r="H33" s="61">
        <v>4572198</v>
      </c>
      <c r="I33" s="61"/>
      <c r="J33" s="12">
        <f t="shared" si="3"/>
        <v>-22.417607827113013</v>
      </c>
      <c r="K33" s="12">
        <f t="shared" si="4"/>
        <v>22.417607827113013</v>
      </c>
      <c r="L33" s="29" t="e">
        <f t="shared" si="5"/>
        <v>#DIV/0!</v>
      </c>
    </row>
    <row r="34" spans="1:12" x14ac:dyDescent="0.25">
      <c r="A34" s="15" t="s">
        <v>51</v>
      </c>
      <c r="B34" s="7" t="s">
        <v>8</v>
      </c>
      <c r="C34" s="61">
        <v>0</v>
      </c>
      <c r="D34" s="61"/>
      <c r="E34" s="45">
        <f>IFERROR((D34-C34)/C$37*100, "-")</f>
        <v>0</v>
      </c>
      <c r="F34" s="45">
        <f>C34/C$37*100</f>
        <v>0</v>
      </c>
      <c r="G34" s="46" t="s">
        <v>72</v>
      </c>
      <c r="H34" s="61">
        <v>0</v>
      </c>
      <c r="I34" s="61"/>
      <c r="J34" s="12">
        <f t="shared" si="3"/>
        <v>0</v>
      </c>
      <c r="K34" s="12">
        <f t="shared" si="4"/>
        <v>0</v>
      </c>
      <c r="L34" s="29" t="e">
        <f t="shared" si="5"/>
        <v>#DIV/0!</v>
      </c>
    </row>
    <row r="35" spans="1:12" x14ac:dyDescent="0.25">
      <c r="A35" s="15" t="s">
        <v>52</v>
      </c>
      <c r="B35" s="7" t="s">
        <v>68</v>
      </c>
      <c r="C35" s="61">
        <v>77369</v>
      </c>
      <c r="D35" s="61"/>
      <c r="E35" s="45">
        <f>IFERROR((D35-C35)/C$37*100, "-")</f>
        <v>-6.4944199771309857E-2</v>
      </c>
      <c r="F35" s="45">
        <f>C35/C$37*100</f>
        <v>6.4944199771309857E-2</v>
      </c>
      <c r="G35" s="46" t="e">
        <f>D35/D$37*100</f>
        <v>#DIV/0!</v>
      </c>
      <c r="H35" s="61">
        <v>4223449</v>
      </c>
      <c r="I35" s="61"/>
      <c r="J35" s="12">
        <f t="shared" si="3"/>
        <v>-20.707682248190611</v>
      </c>
      <c r="K35" s="12">
        <f t="shared" si="4"/>
        <v>20.707682248190611</v>
      </c>
      <c r="L35" s="29" t="e">
        <f t="shared" si="5"/>
        <v>#DIV/0!</v>
      </c>
    </row>
    <row r="36" spans="1:12" x14ac:dyDescent="0.25">
      <c r="A36" s="15" t="s">
        <v>53</v>
      </c>
      <c r="B36" s="7" t="s">
        <v>25</v>
      </c>
      <c r="C36" s="61">
        <v>14447543</v>
      </c>
      <c r="D36" s="61"/>
      <c r="E36" s="45">
        <f>IFERROR((D36-C36)/C$37*100, "-")</f>
        <v>-12.127391058390174</v>
      </c>
      <c r="F36" s="45">
        <f>C36/C$37*100</f>
        <v>12.127391058390174</v>
      </c>
      <c r="G36" s="46" t="e">
        <f>D36/D$37*100</f>
        <v>#DIV/0!</v>
      </c>
      <c r="H36" s="61">
        <v>1379484</v>
      </c>
      <c r="I36" s="61"/>
      <c r="J36" s="12">
        <f t="shared" si="3"/>
        <v>-6.7636465690630994</v>
      </c>
      <c r="K36" s="12">
        <f t="shared" si="4"/>
        <v>6.7636465690630994</v>
      </c>
      <c r="L36" s="29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8">
        <f>SUM(F10:F36)</f>
        <v>97.081696301299857</v>
      </c>
      <c r="G37" s="58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8">
        <f>SUM(K10:K36)</f>
        <v>100</v>
      </c>
      <c r="L37" s="59" t="e">
        <f>SUM(L10:L36)</f>
        <v>#DIV/0!</v>
      </c>
    </row>
    <row r="38" spans="1:12" x14ac:dyDescent="0.25"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x14ac:dyDescent="0.25">
      <c r="G39" s="48"/>
    </row>
    <row r="40" spans="1:12" x14ac:dyDescent="0.25">
      <c r="B40" s="49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7"/>
      <c r="D43" s="37"/>
      <c r="E43" s="6"/>
      <c r="F43" s="6"/>
      <c r="G43" s="6"/>
      <c r="H43" s="37"/>
      <c r="I43" s="37"/>
    </row>
    <row r="44" spans="1:12" x14ac:dyDescent="0.25">
      <c r="C44" s="6"/>
      <c r="D44" s="57"/>
      <c r="E44" s="6"/>
      <c r="F44" s="37"/>
      <c r="G44" s="56"/>
      <c r="H44" s="6"/>
      <c r="I44" s="9"/>
    </row>
    <row r="45" spans="1:12" x14ac:dyDescent="0.25">
      <c r="C45" s="38"/>
      <c r="D45" s="38"/>
      <c r="E45" s="6"/>
      <c r="F45" s="6"/>
    </row>
    <row r="47" spans="1:12" x14ac:dyDescent="0.25">
      <c r="D47" s="51"/>
    </row>
    <row r="48" spans="1:12" x14ac:dyDescent="0.25">
      <c r="C48" s="51"/>
      <c r="D48" s="51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2020-09-16T13:34:44Z</cp:lastPrinted>
  <dcterms:created xsi:type="dcterms:W3CDTF">2018-01-08T12:56:16Z</dcterms:created>
  <dcterms:modified xsi:type="dcterms:W3CDTF">2023-11-16T15:43:30Z</dcterms:modified>
</cp:coreProperties>
</file>