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671C01A4-27F9-4A7D-817C-E7C509714B41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1" l="1"/>
  <c r="G15" i="21"/>
  <c r="C34" i="21"/>
  <c r="C29" i="21"/>
  <c r="C34" i="26"/>
  <c r="C29" i="26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31" i="27"/>
  <c r="C32" i="27"/>
  <c r="C33" i="27"/>
  <c r="C30" i="27"/>
  <c r="C35" i="26" l="1"/>
  <c r="C35" i="21"/>
  <c r="C34" i="27"/>
  <c r="C29" i="27"/>
  <c r="G12" i="21"/>
  <c r="G13" i="21"/>
  <c r="G16" i="21"/>
  <c r="G17" i="21"/>
  <c r="G18" i="21"/>
  <c r="G19" i="21"/>
  <c r="G20" i="21"/>
  <c r="G23" i="21"/>
  <c r="G24" i="21"/>
  <c r="G25" i="21"/>
  <c r="G26" i="21"/>
  <c r="G28" i="21"/>
  <c r="C35" i="27" l="1"/>
  <c r="E34" i="26"/>
  <c r="G30" i="26" l="1"/>
  <c r="G31" i="26"/>
  <c r="G32" i="26"/>
  <c r="E29" i="21" l="1"/>
  <c r="E35" i="21" s="1"/>
  <c r="E33" i="27" l="1"/>
  <c r="E32" i="27"/>
  <c r="E31" i="27"/>
  <c r="E30" i="27"/>
  <c r="E28" i="27"/>
  <c r="E27" i="27"/>
  <c r="E26" i="27"/>
  <c r="E25" i="27"/>
  <c r="G25" i="27" s="1"/>
  <c r="E24" i="27"/>
  <c r="G24" i="27" s="1"/>
  <c r="E23" i="27"/>
  <c r="G23" i="27" s="1"/>
  <c r="E22" i="27"/>
  <c r="E21" i="27"/>
  <c r="E20" i="27"/>
  <c r="G20" i="27" s="1"/>
  <c r="E19" i="27"/>
  <c r="G19" i="27" s="1"/>
  <c r="E18" i="27"/>
  <c r="E17" i="27"/>
  <c r="E16" i="27"/>
  <c r="G16" i="27" s="1"/>
  <c r="E15" i="27"/>
  <c r="G15" i="27" s="1"/>
  <c r="E14" i="27"/>
  <c r="G14" i="27" s="1"/>
  <c r="E13" i="27"/>
  <c r="E12" i="27"/>
  <c r="E11" i="27"/>
  <c r="G11" i="27" s="1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28" i="27" l="1"/>
  <c r="G31" i="27"/>
  <c r="G13" i="27"/>
  <c r="G26" i="27"/>
  <c r="G18" i="27"/>
  <c r="G17" i="27"/>
  <c r="G12" i="27"/>
  <c r="E29" i="27"/>
  <c r="E34" i="27"/>
  <c r="G32" i="27"/>
  <c r="G30" i="27"/>
  <c r="D20" i="26"/>
  <c r="E35" i="26"/>
  <c r="G34" i="26"/>
  <c r="G29" i="26"/>
  <c r="F33" i="26" l="1"/>
  <c r="G35" i="26"/>
  <c r="E35" i="27"/>
  <c r="F33" i="27" s="1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29" i="26" l="1"/>
  <c r="F12" i="27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34" i="26"/>
  <c r="F34" i="26"/>
  <c r="F29" i="26"/>
  <c r="F34" i="27" l="1"/>
  <c r="F29" i="27"/>
  <c r="D34" i="27"/>
  <c r="D29" i="27"/>
  <c r="D35" i="26"/>
  <c r="F35" i="26"/>
  <c r="F35" i="27" l="1"/>
  <c r="D35" i="27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<sst xmlns="http://schemas.openxmlformats.org/spreadsheetml/2006/main" count="221" uniqueCount="70">
  <si>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</si>
  <si>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</si>
  <si>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</si>
  <si>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</si>
  <si>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</si>
  <si>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</si>
  <si>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</si>
  <si>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</si>
  <si>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</si>
  <si>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</si>
  <si>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</si>
  <si>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</si>
  <si>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</si>
  <si>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</si>
  <si>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</si>
  <si>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</si>
  <si>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</si>
  <si>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</si>
  <si>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</si>
  <si>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</si>
  <si>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</si>
  <si>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</si>
  <si>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</si>
  <si>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</si>
  <si>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</si>
  <si>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</si>
  <si>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</si>
  <si>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</si>
  <si>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</si>
  <si>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</si>
  <si>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</si>
  <si>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</si>
  <si>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</si>
  <si>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</si>
  <si>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</si>
  <si>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</si>
  <si>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</si>
  <si>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</si>
  <si>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</si>
  <si>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</si>
  <si>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</si>
  <si>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</si>
  <si>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</si>
  <si>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</si>
  <si>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</si>
  <si>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</si>
  <si>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</si>
  <si>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</si>
  <si>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</si>
  <si>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</si>
  <si>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</si>
  <si>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</si>
  <si>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</si>
  <si>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</si>
  <si>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Isplaćene štete u BiH</t>
  </si>
  <si>
    <t>Isplaćene štete u FBiH</t>
  </si>
  <si>
    <t>Isplaćene štete u RS</t>
  </si>
  <si>
    <t>I-XII-2021</t>
  </si>
  <si>
    <t>Isplaćene štete po vrstama osiguranja u Bosni i Hercegovini za 2021. i 2022. godinu (u KM)</t>
  </si>
  <si>
    <t>Isplaćene štete po vrstama osiguranja u Federaciji Bosne i Hercegovine za 2021. i 2022. godinu (u KM)</t>
  </si>
  <si>
    <t>Isplaćene štete po vrstama osiguranja u Republici Srpskoj za 2021. i 2022. godinu (u KM)</t>
  </si>
  <si>
    <t>2021.*</t>
  </si>
  <si>
    <t>2022.**</t>
  </si>
  <si>
    <t>22/21</t>
  </si>
  <si>
    <t>I-XII-2022</t>
  </si>
  <si>
    <t>*Podatci se odnose na razdoblje od 01.01. do 31.12.2021. godine.</t>
  </si>
  <si>
    <t>**Podatci se odnose na razdoblje od od 01.01. do 31.12.2022. godine.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</si>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</sst>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  <numFmt numFmtId="171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5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Fill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5" xfId="0" applyNumberFormat="1" applyFont="1" applyFill="1" applyBorder="1" applyAlignment="1">
      <alignment horizontal="right" vertical="center"/>
    </xf>
    <xf numFmtId="0" fontId="0" fillId="0" borderId="0" xfId="0" applyFont="1"/>
    <xf numFmtId="0" fontId="41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Fill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171" fontId="5" fillId="0" borderId="32" xfId="0" applyNumberFormat="1" applyFont="1" applyFill="1" applyBorder="1" applyAlignment="1">
      <alignment horizontal="right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171" fontId="5" fillId="3" borderId="2" xfId="0" applyNumberFormat="1" applyFont="1" applyFill="1" applyBorder="1" applyAlignment="1">
      <alignment horizontal="right" vertical="center"/>
    </xf>
    <xf numFmtId="171" fontId="5" fillId="3" borderId="0" xfId="0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 xr:uid="{00000000-0005-0000-0000-000000000000}"/>
    <cellStyle name="20% - Accent1 2 2" xfId="275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6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7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6000000}"/>
    <cellStyle name="Comma 2 2" xfId="279" xr:uid="{00000000-0005-0000-0000-000027000000}"/>
    <cellStyle name="Comma 3" xfId="280" xr:uid="{00000000-0005-0000-0000-000028000000}"/>
    <cellStyle name="Comma 4" xfId="281" xr:uid="{00000000-0005-0000-0000-000029000000}"/>
    <cellStyle name="Comma 5" xfId="278" xr:uid="{00000000-0005-0000-0000-00002A000000}"/>
    <cellStyle name="Date" xfId="282" xr:uid="{00000000-0005-0000-0000-00002B000000}"/>
    <cellStyle name="Euro" xfId="39" xr:uid="{00000000-0005-0000-0000-00002C000000}"/>
    <cellStyle name="Explanatory Text 2" xfId="40" xr:uid="{00000000-0005-0000-0000-00002D000000}"/>
    <cellStyle name="Fixed" xfId="283" xr:uid="{00000000-0005-0000-0000-00002E000000}"/>
    <cellStyle name="Good 2" xfId="41" xr:uid="{00000000-0005-0000-0000-00002F000000}"/>
    <cellStyle name="Heading 1 2" xfId="42" xr:uid="{00000000-0005-0000-0000-000030000000}"/>
    <cellStyle name="Heading 2 2" xfId="43" xr:uid="{00000000-0005-0000-0000-000031000000}"/>
    <cellStyle name="Heading 3 2" xfId="44" xr:uid="{00000000-0005-0000-0000-000032000000}"/>
    <cellStyle name="Heading 4 2" xfId="45" xr:uid="{00000000-0005-0000-0000-000033000000}"/>
    <cellStyle name="Heading1" xfId="284" xr:uid="{00000000-0005-0000-0000-000034000000}"/>
    <cellStyle name="Heading2" xfId="285" xr:uid="{00000000-0005-0000-0000-000035000000}"/>
    <cellStyle name="Input 2" xfId="46" xr:uid="{00000000-0005-0000-0000-000036000000}"/>
    <cellStyle name="Input 2 2" xfId="248" xr:uid="{00000000-0005-0000-0000-000037000000}"/>
    <cellStyle name="Input 2 3" xfId="270" xr:uid="{00000000-0005-0000-0000-000038000000}"/>
    <cellStyle name="Input 2 4" xfId="243" xr:uid="{00000000-0005-0000-0000-000039000000}"/>
    <cellStyle name="Input 3" xfId="228" xr:uid="{00000000-0005-0000-0000-00003A000000}"/>
    <cellStyle name="Input 3 2" xfId="247" xr:uid="{00000000-0005-0000-0000-00003B000000}"/>
    <cellStyle name="Input 3 3" xfId="269" xr:uid="{00000000-0005-0000-0000-00003C000000}"/>
    <cellStyle name="Input 3 4" xfId="241" xr:uid="{00000000-0005-0000-0000-00003D000000}"/>
    <cellStyle name="Input 4" xfId="229" xr:uid="{00000000-0005-0000-0000-00003E000000}"/>
    <cellStyle name="Linked Cell 2" xfId="47" xr:uid="{00000000-0005-0000-0000-00003F000000}"/>
    <cellStyle name="MAND_x000d_CHECK.COMMAND_x000e_RENAME.COMMAND_x0008_SHOW.BAR_x000b_DELETE.MENU_x000e_DELETE.COMMAND_x000e_GET.CHA" xfId="48" xr:uid="{00000000-0005-0000-0000-000040000000}"/>
    <cellStyle name="Neutral 2" xfId="49" xr:uid="{00000000-0005-0000-0000-000041000000}"/>
    <cellStyle name="Normal 10" xfId="50" xr:uid="{00000000-0005-0000-0000-000043000000}"/>
    <cellStyle name="Normal 100" xfId="51" xr:uid="{00000000-0005-0000-0000-000044000000}"/>
    <cellStyle name="Normal 101" xfId="52" xr:uid="{00000000-0005-0000-0000-000045000000}"/>
    <cellStyle name="Normal 102" xfId="53" xr:uid="{00000000-0005-0000-0000-000046000000}"/>
    <cellStyle name="Normal 103" xfId="54" xr:uid="{00000000-0005-0000-0000-000047000000}"/>
    <cellStyle name="Normal 104" xfId="55" xr:uid="{00000000-0005-0000-0000-000048000000}"/>
    <cellStyle name="Normal 105" xfId="56" xr:uid="{00000000-0005-0000-0000-000049000000}"/>
    <cellStyle name="Normal 106" xfId="57" xr:uid="{00000000-0005-0000-0000-00004A000000}"/>
    <cellStyle name="Normal 107" xfId="58" xr:uid="{00000000-0005-0000-0000-00004B000000}"/>
    <cellStyle name="Normal 108" xfId="59" xr:uid="{00000000-0005-0000-0000-00004C000000}"/>
    <cellStyle name="Normal 109" xfId="60" xr:uid="{00000000-0005-0000-0000-00004D000000}"/>
    <cellStyle name="Normal 11" xfId="61" xr:uid="{00000000-0005-0000-0000-00004E000000}"/>
    <cellStyle name="Normal 110" xfId="62" xr:uid="{00000000-0005-0000-0000-00004F000000}"/>
    <cellStyle name="Normal 111" xfId="63" xr:uid="{00000000-0005-0000-0000-000050000000}"/>
    <cellStyle name="Normal 112" xfId="64" xr:uid="{00000000-0005-0000-0000-000051000000}"/>
    <cellStyle name="Normal 113" xfId="65" xr:uid="{00000000-0005-0000-0000-000052000000}"/>
    <cellStyle name="Normal 114" xfId="66" xr:uid="{00000000-0005-0000-0000-000053000000}"/>
    <cellStyle name="Normal 115" xfId="67" xr:uid="{00000000-0005-0000-0000-000054000000}"/>
    <cellStyle name="Normal 116" xfId="68" xr:uid="{00000000-0005-0000-0000-000055000000}"/>
    <cellStyle name="Normal 117" xfId="69" xr:uid="{00000000-0005-0000-0000-000056000000}"/>
    <cellStyle name="Normal 118" xfId="70" xr:uid="{00000000-0005-0000-0000-000057000000}"/>
    <cellStyle name="Normal 119" xfId="71" xr:uid="{00000000-0005-0000-0000-000058000000}"/>
    <cellStyle name="Normal 12" xfId="72" xr:uid="{00000000-0005-0000-0000-000059000000}"/>
    <cellStyle name="Normal 120" xfId="73" xr:uid="{00000000-0005-0000-0000-00005A000000}"/>
    <cellStyle name="Normal 121" xfId="74" xr:uid="{00000000-0005-0000-0000-00005B000000}"/>
    <cellStyle name="Normal 122" xfId="75" xr:uid="{00000000-0005-0000-0000-00005C000000}"/>
    <cellStyle name="Normal 123" xfId="76" xr:uid="{00000000-0005-0000-0000-00005D000000}"/>
    <cellStyle name="Normal 124" xfId="77" xr:uid="{00000000-0005-0000-0000-00005E000000}"/>
    <cellStyle name="Normal 125" xfId="78" xr:uid="{00000000-0005-0000-0000-00005F000000}"/>
    <cellStyle name="Normal 126" xfId="79" xr:uid="{00000000-0005-0000-0000-000060000000}"/>
    <cellStyle name="Normal 127" xfId="80" xr:uid="{00000000-0005-0000-0000-000061000000}"/>
    <cellStyle name="Normal 128" xfId="81" xr:uid="{00000000-0005-0000-0000-000062000000}"/>
    <cellStyle name="Normal 129" xfId="82" xr:uid="{00000000-0005-0000-0000-000063000000}"/>
    <cellStyle name="Normal 13" xfId="83" xr:uid="{00000000-0005-0000-0000-000064000000}"/>
    <cellStyle name="Normal 130" xfId="84" xr:uid="{00000000-0005-0000-0000-000065000000}"/>
    <cellStyle name="Normal 131" xfId="85" xr:uid="{00000000-0005-0000-0000-000066000000}"/>
    <cellStyle name="Normal 132" xfId="86" xr:uid="{00000000-0005-0000-0000-000067000000}"/>
    <cellStyle name="Normal 133" xfId="87" xr:uid="{00000000-0005-0000-0000-000068000000}"/>
    <cellStyle name="Normal 134" xfId="88" xr:uid="{00000000-0005-0000-0000-000069000000}"/>
    <cellStyle name="Normal 135" xfId="89" xr:uid="{00000000-0005-0000-0000-00006A000000}"/>
    <cellStyle name="Normal 136" xfId="90" xr:uid="{00000000-0005-0000-0000-00006B000000}"/>
    <cellStyle name="Normal 137" xfId="91" xr:uid="{00000000-0005-0000-0000-00006C000000}"/>
    <cellStyle name="Normal 138" xfId="92" xr:uid="{00000000-0005-0000-0000-00006D000000}"/>
    <cellStyle name="Normal 139" xfId="93" xr:uid="{00000000-0005-0000-0000-00006E000000}"/>
    <cellStyle name="Normal 14" xfId="94" xr:uid="{00000000-0005-0000-0000-00006F000000}"/>
    <cellStyle name="Normal 140" xfId="95" xr:uid="{00000000-0005-0000-0000-000070000000}"/>
    <cellStyle name="Normal 141" xfId="96" xr:uid="{00000000-0005-0000-0000-000071000000}"/>
    <cellStyle name="Normal 142" xfId="97" xr:uid="{00000000-0005-0000-0000-000072000000}"/>
    <cellStyle name="Normal 143" xfId="98" xr:uid="{00000000-0005-0000-0000-000073000000}"/>
    <cellStyle name="Normal 144" xfId="99" xr:uid="{00000000-0005-0000-0000-000074000000}"/>
    <cellStyle name="Normal 145" xfId="100" xr:uid="{00000000-0005-0000-0000-000075000000}"/>
    <cellStyle name="Normal 146" xfId="101" xr:uid="{00000000-0005-0000-0000-000076000000}"/>
    <cellStyle name="Normal 147" xfId="102" xr:uid="{00000000-0005-0000-0000-000077000000}"/>
    <cellStyle name="Normal 148" xfId="103" xr:uid="{00000000-0005-0000-0000-000078000000}"/>
    <cellStyle name="Normal 149" xfId="104" xr:uid="{00000000-0005-0000-0000-000079000000}"/>
    <cellStyle name="Normal 15" xfId="105" xr:uid="{00000000-0005-0000-0000-00007A000000}"/>
    <cellStyle name="Normal 150" xfId="106" xr:uid="{00000000-0005-0000-0000-00007B000000}"/>
    <cellStyle name="Normal 151" xfId="107" xr:uid="{00000000-0005-0000-0000-00007C000000}"/>
    <cellStyle name="Normal 152" xfId="214" xr:uid="{00000000-0005-0000-0000-00007D000000}"/>
    <cellStyle name="Normal 152 2" xfId="255" xr:uid="{00000000-0005-0000-0000-00007E000000}"/>
    <cellStyle name="Normal 153" xfId="108" xr:uid="{00000000-0005-0000-0000-00007F000000}"/>
    <cellStyle name="Normal 154" xfId="109" xr:uid="{00000000-0005-0000-0000-000080000000}"/>
    <cellStyle name="Normal 155" xfId="110" xr:uid="{00000000-0005-0000-0000-000081000000}"/>
    <cellStyle name="Normal 156" xfId="111" xr:uid="{00000000-0005-0000-0000-000082000000}"/>
    <cellStyle name="Normal 157" xfId="112" xr:uid="{00000000-0005-0000-0000-000083000000}"/>
    <cellStyle name="Normal 158" xfId="113" xr:uid="{00000000-0005-0000-0000-000084000000}"/>
    <cellStyle name="Normal 159" xfId="114" xr:uid="{00000000-0005-0000-0000-000085000000}"/>
    <cellStyle name="Normal 16" xfId="115" xr:uid="{00000000-0005-0000-0000-000086000000}"/>
    <cellStyle name="Normal 160" xfId="215" xr:uid="{00000000-0005-0000-0000-000087000000}"/>
    <cellStyle name="Normal 160 2" xfId="257" xr:uid="{00000000-0005-0000-0000-000088000000}"/>
    <cellStyle name="Normal 161" xfId="217" xr:uid="{00000000-0005-0000-0000-000089000000}"/>
    <cellStyle name="Normal 161 2" xfId="259" xr:uid="{00000000-0005-0000-0000-00008A000000}"/>
    <cellStyle name="Normal 162" xfId="219" xr:uid="{00000000-0005-0000-0000-00008B000000}"/>
    <cellStyle name="Normal 162 2" xfId="261" xr:uid="{00000000-0005-0000-0000-00008C000000}"/>
    <cellStyle name="Normal 163" xfId="221" xr:uid="{00000000-0005-0000-0000-00008D000000}"/>
    <cellStyle name="Normal 163 2" xfId="263" xr:uid="{00000000-0005-0000-0000-00008E000000}"/>
    <cellStyle name="Normal 164" xfId="223" xr:uid="{00000000-0005-0000-0000-00008F000000}"/>
    <cellStyle name="Normal 164 2" xfId="265" xr:uid="{00000000-0005-0000-0000-000090000000}"/>
    <cellStyle name="Normal 165" xfId="10" xr:uid="{00000000-0005-0000-0000-000091000000}"/>
    <cellStyle name="Normal 165 2" xfId="244" xr:uid="{00000000-0005-0000-0000-000092000000}"/>
    <cellStyle name="Normal 166" xfId="234" xr:uid="{00000000-0005-0000-0000-000093000000}"/>
    <cellStyle name="Normal 17" xfId="116" xr:uid="{00000000-0005-0000-0000-000094000000}"/>
    <cellStyle name="Normal 18" xfId="117" xr:uid="{00000000-0005-0000-0000-000095000000}"/>
    <cellStyle name="Normal 19" xfId="118" xr:uid="{00000000-0005-0000-0000-000096000000}"/>
    <cellStyle name="Normal 2" xfId="9" xr:uid="{00000000-0005-0000-0000-000097000000}"/>
    <cellStyle name="Normal 2 2" xfId="119" xr:uid="{00000000-0005-0000-0000-000098000000}"/>
    <cellStyle name="Normal 2 2 2" xfId="287" xr:uid="{00000000-0005-0000-0000-000099000000}"/>
    <cellStyle name="Normal 2 3" xfId="286" xr:uid="{00000000-0005-0000-0000-00009A000000}"/>
    <cellStyle name="Normal 20" xfId="120" xr:uid="{00000000-0005-0000-0000-00009B000000}"/>
    <cellStyle name="Normal 21" xfId="121" xr:uid="{00000000-0005-0000-0000-00009C000000}"/>
    <cellStyle name="Normal 22" xfId="122" xr:uid="{00000000-0005-0000-0000-00009D000000}"/>
    <cellStyle name="Normal 23" xfId="123" xr:uid="{00000000-0005-0000-0000-00009E000000}"/>
    <cellStyle name="Normal 24" xfId="124" xr:uid="{00000000-0005-0000-0000-00009F000000}"/>
    <cellStyle name="Normal 25" xfId="125" xr:uid="{00000000-0005-0000-0000-0000A0000000}"/>
    <cellStyle name="Normal 26" xfId="126" xr:uid="{00000000-0005-0000-0000-0000A1000000}"/>
    <cellStyle name="Normal 27" xfId="127" xr:uid="{00000000-0005-0000-0000-0000A2000000}"/>
    <cellStyle name="Normal 28" xfId="128" xr:uid="{00000000-0005-0000-0000-0000A3000000}"/>
    <cellStyle name="Normal 29" xfId="129" xr:uid="{00000000-0005-0000-0000-0000A4000000}"/>
    <cellStyle name="Normal 3" xfId="130" xr:uid="{00000000-0005-0000-0000-0000A5000000}"/>
    <cellStyle name="Normal 3 2" xfId="289" xr:uid="{00000000-0005-0000-0000-0000A6000000}"/>
    <cellStyle name="Normal 3 3" xfId="288" xr:uid="{00000000-0005-0000-0000-0000A7000000}"/>
    <cellStyle name="Normal 30" xfId="131" xr:uid="{00000000-0005-0000-0000-0000A8000000}"/>
    <cellStyle name="Normal 31" xfId="132" xr:uid="{00000000-0005-0000-0000-0000A9000000}"/>
    <cellStyle name="Normal 32" xfId="133" xr:uid="{00000000-0005-0000-0000-0000AA000000}"/>
    <cellStyle name="Normal 33" xfId="134" xr:uid="{00000000-0005-0000-0000-0000AB000000}"/>
    <cellStyle name="Normal 34" xfId="135" xr:uid="{00000000-0005-0000-0000-0000AC000000}"/>
    <cellStyle name="Normal 35" xfId="136" xr:uid="{00000000-0005-0000-0000-0000AD000000}"/>
    <cellStyle name="Normal 36" xfId="137" xr:uid="{00000000-0005-0000-0000-0000AE000000}"/>
    <cellStyle name="Normal 37" xfId="138" xr:uid="{00000000-0005-0000-0000-0000AF000000}"/>
    <cellStyle name="Normal 38" xfId="139" xr:uid="{00000000-0005-0000-0000-0000B0000000}"/>
    <cellStyle name="Normal 39" xfId="140" xr:uid="{00000000-0005-0000-0000-0000B1000000}"/>
    <cellStyle name="Normal 4" xfId="141" xr:uid="{00000000-0005-0000-0000-0000B2000000}"/>
    <cellStyle name="Normal 40" xfId="142" xr:uid="{00000000-0005-0000-0000-0000B3000000}"/>
    <cellStyle name="Normal 41" xfId="143" xr:uid="{00000000-0005-0000-0000-0000B4000000}"/>
    <cellStyle name="Normal 42" xfId="144" xr:uid="{00000000-0005-0000-0000-0000B5000000}"/>
    <cellStyle name="Normal 43" xfId="145" xr:uid="{00000000-0005-0000-0000-0000B6000000}"/>
    <cellStyle name="Normal 44" xfId="146" xr:uid="{00000000-0005-0000-0000-0000B7000000}"/>
    <cellStyle name="Normal 45" xfId="147" xr:uid="{00000000-0005-0000-0000-0000B8000000}"/>
    <cellStyle name="Normal 46" xfId="148" xr:uid="{00000000-0005-0000-0000-0000B9000000}"/>
    <cellStyle name="Normal 47" xfId="149" xr:uid="{00000000-0005-0000-0000-0000BA000000}"/>
    <cellStyle name="Normal 48" xfId="150" xr:uid="{00000000-0005-0000-0000-0000BB000000}"/>
    <cellStyle name="Normal 49" xfId="151" xr:uid="{00000000-0005-0000-0000-0000BC000000}"/>
    <cellStyle name="Normal 5" xfId="152" xr:uid="{00000000-0005-0000-0000-0000BD000000}"/>
    <cellStyle name="Normal 5 2" xfId="290" xr:uid="{00000000-0005-0000-0000-0000BE000000}"/>
    <cellStyle name="Normal 50" xfId="153" xr:uid="{00000000-0005-0000-0000-0000BF000000}"/>
    <cellStyle name="Normal 51" xfId="154" xr:uid="{00000000-0005-0000-0000-0000C0000000}"/>
    <cellStyle name="Normal 52" xfId="155" xr:uid="{00000000-0005-0000-0000-0000C1000000}"/>
    <cellStyle name="Normal 53" xfId="156" xr:uid="{00000000-0005-0000-0000-0000C2000000}"/>
    <cellStyle name="Normal 54" xfId="157" xr:uid="{00000000-0005-0000-0000-0000C3000000}"/>
    <cellStyle name="Normal 55" xfId="158" xr:uid="{00000000-0005-0000-0000-0000C4000000}"/>
    <cellStyle name="Normal 56" xfId="159" xr:uid="{00000000-0005-0000-0000-0000C5000000}"/>
    <cellStyle name="Normal 57" xfId="160" xr:uid="{00000000-0005-0000-0000-0000C6000000}"/>
    <cellStyle name="Normal 58" xfId="161" xr:uid="{00000000-0005-0000-0000-0000C7000000}"/>
    <cellStyle name="Normal 59" xfId="162" xr:uid="{00000000-0005-0000-0000-0000C8000000}"/>
    <cellStyle name="Normal 6" xfId="163" xr:uid="{00000000-0005-0000-0000-0000C9000000}"/>
    <cellStyle name="Normal 6 2" xfId="291" xr:uid="{00000000-0005-0000-0000-0000CA000000}"/>
    <cellStyle name="Normal 60" xfId="164" xr:uid="{00000000-0005-0000-0000-0000CB000000}"/>
    <cellStyle name="Normal 61" xfId="165" xr:uid="{00000000-0005-0000-0000-0000CC000000}"/>
    <cellStyle name="Normal 62" xfId="166" xr:uid="{00000000-0005-0000-0000-0000CD000000}"/>
    <cellStyle name="Normal 63" xfId="167" xr:uid="{00000000-0005-0000-0000-0000CE000000}"/>
    <cellStyle name="Normal 64" xfId="168" xr:uid="{00000000-0005-0000-0000-0000CF000000}"/>
    <cellStyle name="Normal 65" xfId="169" xr:uid="{00000000-0005-0000-0000-0000D0000000}"/>
    <cellStyle name="Normal 66" xfId="170" xr:uid="{00000000-0005-0000-0000-0000D1000000}"/>
    <cellStyle name="Normal 67" xfId="171" xr:uid="{00000000-0005-0000-0000-0000D2000000}"/>
    <cellStyle name="Normal 68" xfId="172" xr:uid="{00000000-0005-0000-0000-0000D3000000}"/>
    <cellStyle name="Normal 69" xfId="173" xr:uid="{00000000-0005-0000-0000-0000D4000000}"/>
    <cellStyle name="Normal 7" xfId="174" xr:uid="{00000000-0005-0000-0000-0000D5000000}"/>
    <cellStyle name="Normal 70" xfId="175" xr:uid="{00000000-0005-0000-0000-0000D6000000}"/>
    <cellStyle name="Normal 71" xfId="176" xr:uid="{00000000-0005-0000-0000-0000D7000000}"/>
    <cellStyle name="Normal 72" xfId="177" xr:uid="{00000000-0005-0000-0000-0000D8000000}"/>
    <cellStyle name="Normal 73" xfId="178" xr:uid="{00000000-0005-0000-0000-0000D9000000}"/>
    <cellStyle name="Normal 74" xfId="179" xr:uid="{00000000-0005-0000-0000-0000DA000000}"/>
    <cellStyle name="Normal 75" xfId="180" xr:uid="{00000000-0005-0000-0000-0000DB000000}"/>
    <cellStyle name="Normal 76" xfId="181" xr:uid="{00000000-0005-0000-0000-0000DC000000}"/>
    <cellStyle name="Normal 77" xfId="182" xr:uid="{00000000-0005-0000-0000-0000DD000000}"/>
    <cellStyle name="Normal 78" xfId="183" xr:uid="{00000000-0005-0000-0000-0000DE000000}"/>
    <cellStyle name="Normal 79" xfId="184" xr:uid="{00000000-0005-0000-0000-0000DF000000}"/>
    <cellStyle name="Normal 8" xfId="185" xr:uid="{00000000-0005-0000-0000-0000E0000000}"/>
    <cellStyle name="Normal 80" xfId="186" xr:uid="{00000000-0005-0000-0000-0000E1000000}"/>
    <cellStyle name="Normal 81" xfId="187" xr:uid="{00000000-0005-0000-0000-0000E2000000}"/>
    <cellStyle name="Normal 82" xfId="188" xr:uid="{00000000-0005-0000-0000-0000E3000000}"/>
    <cellStyle name="Normal 83" xfId="189" xr:uid="{00000000-0005-0000-0000-0000E4000000}"/>
    <cellStyle name="Normal 84" xfId="190" xr:uid="{00000000-0005-0000-0000-0000E5000000}"/>
    <cellStyle name="Normal 85" xfId="191" xr:uid="{00000000-0005-0000-0000-0000E6000000}"/>
    <cellStyle name="Normal 86" xfId="192" xr:uid="{00000000-0005-0000-0000-0000E7000000}"/>
    <cellStyle name="Normal 87" xfId="193" xr:uid="{00000000-0005-0000-0000-0000E8000000}"/>
    <cellStyle name="Normal 88" xfId="194" xr:uid="{00000000-0005-0000-0000-0000E9000000}"/>
    <cellStyle name="Normal 89" xfId="195" xr:uid="{00000000-0005-0000-0000-0000EA000000}"/>
    <cellStyle name="Normal 9" xfId="196" xr:uid="{00000000-0005-0000-0000-0000EB000000}"/>
    <cellStyle name="Normal 90" xfId="197" xr:uid="{00000000-0005-0000-0000-0000EC000000}"/>
    <cellStyle name="Normal 91" xfId="198" xr:uid="{00000000-0005-0000-0000-0000ED000000}"/>
    <cellStyle name="Normal 92" xfId="199" xr:uid="{00000000-0005-0000-0000-0000EE000000}"/>
    <cellStyle name="Normal 93" xfId="200" xr:uid="{00000000-0005-0000-0000-0000EF000000}"/>
    <cellStyle name="Normal 94" xfId="201" xr:uid="{00000000-0005-0000-0000-0000F0000000}"/>
    <cellStyle name="Normal 95" xfId="202" xr:uid="{00000000-0005-0000-0000-0000F1000000}"/>
    <cellStyle name="Normal 96" xfId="203" xr:uid="{00000000-0005-0000-0000-0000F2000000}"/>
    <cellStyle name="Normal 97" xfId="204" xr:uid="{00000000-0005-0000-0000-0000F3000000}"/>
    <cellStyle name="Normal 98" xfId="205" xr:uid="{00000000-0005-0000-0000-0000F4000000}"/>
    <cellStyle name="Normal 99" xfId="206" xr:uid="{00000000-0005-0000-0000-0000F5000000}"/>
    <cellStyle name="normální_Rezervy_prez_1_12_03" xfId="207" xr:uid="{00000000-0005-0000-0000-0000F6000000}"/>
    <cellStyle name="Normalno" xfId="0" builtinId="0"/>
    <cellStyle name="Normalno 2" xfId="1" xr:uid="{00000000-0005-0000-0000-0000F7000000}"/>
    <cellStyle name="Normalno 2 2" xfId="5" xr:uid="{00000000-0005-0000-0000-0000F8000000}"/>
    <cellStyle name="Normalno 3" xfId="6" xr:uid="{00000000-0005-0000-0000-0000F9000000}"/>
    <cellStyle name="Note 2" xfId="208" xr:uid="{00000000-0005-0000-0000-0000FA000000}"/>
    <cellStyle name="Note 3" xfId="231" xr:uid="{00000000-0005-0000-0000-0000FB000000}"/>
    <cellStyle name="Note 4" xfId="235" xr:uid="{00000000-0005-0000-0000-0000FC000000}"/>
    <cellStyle name="Note 5" xfId="236" xr:uid="{00000000-0005-0000-0000-0000FD000000}"/>
    <cellStyle name="Obično 2" xfId="2" xr:uid="{00000000-0005-0000-0000-0000FE000000}"/>
    <cellStyle name="Obično 2 2" xfId="3" xr:uid="{00000000-0005-0000-0000-0000FF000000}"/>
    <cellStyle name="Obično 3" xfId="7" xr:uid="{00000000-0005-0000-0000-000000010000}"/>
    <cellStyle name="Obično 3 2" xfId="216" xr:uid="{00000000-0005-0000-0000-000001010000}"/>
    <cellStyle name="Obično 3 2 2" xfId="258" xr:uid="{00000000-0005-0000-0000-000002010000}"/>
    <cellStyle name="Obično 3 3" xfId="218" xr:uid="{00000000-0005-0000-0000-000003010000}"/>
    <cellStyle name="Obično 3 3 2" xfId="260" xr:uid="{00000000-0005-0000-0000-000004010000}"/>
    <cellStyle name="Obično 3 4" xfId="220" xr:uid="{00000000-0005-0000-0000-000005010000}"/>
    <cellStyle name="Obično 3 4 2" xfId="262" xr:uid="{00000000-0005-0000-0000-000006010000}"/>
    <cellStyle name="Obično 3 5" xfId="222" xr:uid="{00000000-0005-0000-0000-000007010000}"/>
    <cellStyle name="Obično 3 5 2" xfId="264" xr:uid="{00000000-0005-0000-0000-000008010000}"/>
    <cellStyle name="Obično 3 6" xfId="224" xr:uid="{00000000-0005-0000-0000-000009010000}"/>
    <cellStyle name="Obično 3 6 2" xfId="266" xr:uid="{00000000-0005-0000-0000-00000A010000}"/>
    <cellStyle name="Obično 3 7" xfId="256" xr:uid="{00000000-0005-0000-0000-00000B010000}"/>
    <cellStyle name="Obično 4" xfId="4" xr:uid="{00000000-0005-0000-0000-00000C010000}"/>
    <cellStyle name="Obično 4 2" xfId="8" xr:uid="{00000000-0005-0000-0000-00000D010000}"/>
    <cellStyle name="Obično_01 premija(T.1)" xfId="292" xr:uid="{00000000-0005-0000-0000-00000E010000}"/>
    <cellStyle name="Output 2" xfId="209" xr:uid="{00000000-0005-0000-0000-00000F010000}"/>
    <cellStyle name="Output 2 2" xfId="253" xr:uid="{00000000-0005-0000-0000-000010010000}"/>
    <cellStyle name="Output 2 3" xfId="273" xr:uid="{00000000-0005-0000-0000-000011010000}"/>
    <cellStyle name="Output 2 4" xfId="242" xr:uid="{00000000-0005-0000-0000-000012010000}"/>
    <cellStyle name="Output 3" xfId="232" xr:uid="{00000000-0005-0000-0000-000013010000}"/>
    <cellStyle name="Output 3 2" xfId="251" xr:uid="{00000000-0005-0000-0000-000014010000}"/>
    <cellStyle name="Output 3 3" xfId="271" xr:uid="{00000000-0005-0000-0000-000015010000}"/>
    <cellStyle name="Output 3 4" xfId="240" xr:uid="{00000000-0005-0000-0000-000016010000}"/>
    <cellStyle name="Output 4" xfId="226" xr:uid="{00000000-0005-0000-0000-000017010000}"/>
    <cellStyle name="Percent 2" xfId="250" xr:uid="{00000000-0005-0000-0000-000018010000}"/>
    <cellStyle name="Percent 2 2" xfId="293" xr:uid="{00000000-0005-0000-0000-000019010000}"/>
    <cellStyle name="Standard_0103_s Versicherung" xfId="210" xr:uid="{00000000-0005-0000-0000-00001A010000}"/>
    <cellStyle name="Style 1" xfId="294" xr:uid="{00000000-0005-0000-0000-00001B010000}"/>
    <cellStyle name="Title 2" xfId="211" xr:uid="{00000000-0005-0000-0000-00001C010000}"/>
    <cellStyle name="Total 2" xfId="212" xr:uid="{00000000-0005-0000-0000-00001D010000}"/>
    <cellStyle name="Total 2 2" xfId="254" xr:uid="{00000000-0005-0000-0000-00001E010000}"/>
    <cellStyle name="Total 2 3" xfId="274" xr:uid="{00000000-0005-0000-0000-00001F010000}"/>
    <cellStyle name="Total 2 4" xfId="237" xr:uid="{00000000-0005-0000-0000-000020010000}"/>
    <cellStyle name="Total 3" xfId="233" xr:uid="{00000000-0005-0000-0000-000021010000}"/>
    <cellStyle name="Total 3 2" xfId="252" xr:uid="{00000000-0005-0000-0000-000022010000}"/>
    <cellStyle name="Total 3 3" xfId="272" xr:uid="{00000000-0005-0000-0000-000023010000}"/>
    <cellStyle name="Total 3 4" xfId="249" xr:uid="{00000000-0005-0000-0000-000024010000}"/>
    <cellStyle name="Total 4" xfId="225" xr:uid="{00000000-0005-0000-0000-000025010000}"/>
    <cellStyle name="Warning Text 2" xfId="213" xr:uid="{00000000-0005-0000-0000-00002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2"/>
    </row>
    <row r="6" spans="1:8" ht="17.100000000000001" x14ac:dyDescent="0.4">
      <c r="A6" s="3"/>
    </row>
    <row r="7" spans="1:8" s="1" customFormat="1" ht="19.5" thickBot="1" x14ac:dyDescent="0.35">
      <c r="A7" s="13" t="s">
        <v>58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62</v>
      </c>
      <c r="F8" s="52"/>
      <c r="G8" s="26" t="s">
        <v>52</v>
      </c>
    </row>
    <row r="9" spans="1:8" s="1" customFormat="1" ht="15" customHeight="1" x14ac:dyDescent="0.2">
      <c r="A9" s="47"/>
      <c r="B9" s="50"/>
      <c r="C9" s="4" t="s">
        <v>54</v>
      </c>
      <c r="D9" s="4" t="s">
        <v>49</v>
      </c>
      <c r="E9" s="4" t="s">
        <v>54</v>
      </c>
      <c r="F9" s="4" t="s">
        <v>49</v>
      </c>
      <c r="G9" s="53" t="s">
        <v>63</v>
      </c>
    </row>
    <row r="10" spans="1:8" s="1" customFormat="1" ht="21" customHeight="1" thickBot="1" x14ac:dyDescent="0.25">
      <c r="A10" s="48"/>
      <c r="B10" s="51"/>
      <c r="C10" s="5" t="s">
        <v>57</v>
      </c>
      <c r="D10" s="25" t="s">
        <v>50</v>
      </c>
      <c r="E10" s="5" t="s">
        <v>64</v>
      </c>
      <c r="F10" s="25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0">
        <f>FBiH!C11+RS!C11</f>
        <v>26200183.989999998</v>
      </c>
      <c r="D11" s="38">
        <f>C11/C$35*100</f>
        <v>7.5517450313278873</v>
      </c>
      <c r="E11" s="30">
        <f>FBiH!E11+RS!E11</f>
        <v>23933577.07</v>
      </c>
      <c r="F11" s="38">
        <f>E11/E$35*100</f>
        <v>6.0039848041500594</v>
      </c>
      <c r="G11" s="36">
        <f>E11/C11*100</f>
        <v>91.348889302208306</v>
      </c>
    </row>
    <row r="12" spans="1:8" s="1" customFormat="1" ht="17.100000000000001" customHeight="1" x14ac:dyDescent="0.2">
      <c r="A12" s="18" t="s">
        <v>2</v>
      </c>
      <c r="B12" s="7" t="s">
        <v>35</v>
      </c>
      <c r="C12" s="30">
        <f>FBiH!C12+RS!C12</f>
        <v>4340060.46</v>
      </c>
      <c r="D12" s="39">
        <f t="shared" ref="D12:D28" si="0">C12/C$35*100</f>
        <v>1.2509465592675644</v>
      </c>
      <c r="E12" s="30">
        <f>FBiH!E12+RS!E12</f>
        <v>6021744.29</v>
      </c>
      <c r="F12" s="39">
        <f t="shared" ref="F12:F28" si="1">E12/E$35*100</f>
        <v>1.5106166999564761</v>
      </c>
      <c r="G12" s="36">
        <f t="shared" ref="G12:G32" si="2">E12/C12*100</f>
        <v>138.74793555295309</v>
      </c>
    </row>
    <row r="13" spans="1:8" s="1" customFormat="1" ht="17.100000000000001" customHeight="1" x14ac:dyDescent="0.2">
      <c r="A13" s="18" t="s">
        <v>3</v>
      </c>
      <c r="B13" s="7" t="s">
        <v>36</v>
      </c>
      <c r="C13" s="30">
        <f>FBiH!C13+RS!C13</f>
        <v>59494606.450000003</v>
      </c>
      <c r="D13" s="39">
        <f t="shared" si="0"/>
        <v>17.148280287691051</v>
      </c>
      <c r="E13" s="30">
        <f>FBiH!E13+RS!E13</f>
        <v>61897833.099999994</v>
      </c>
      <c r="F13" s="39">
        <f t="shared" si="1"/>
        <v>15.527710222975729</v>
      </c>
      <c r="G13" s="36">
        <f t="shared" si="2"/>
        <v>104.03940254990962</v>
      </c>
    </row>
    <row r="14" spans="1:8" s="1" customFormat="1" ht="17.100000000000001" customHeight="1" x14ac:dyDescent="0.2">
      <c r="A14" s="19" t="s">
        <v>4</v>
      </c>
      <c r="B14" s="7" t="s">
        <v>37</v>
      </c>
      <c r="C14" s="30">
        <f>FBiH!C14+RS!C14</f>
        <v>9128.33</v>
      </c>
      <c r="D14" s="39">
        <f t="shared" si="0"/>
        <v>2.6310815507300297E-3</v>
      </c>
      <c r="E14" s="30">
        <f>FBiH!E14+RS!E14</f>
        <v>0</v>
      </c>
      <c r="F14" s="39">
        <f t="shared" si="1"/>
        <v>0</v>
      </c>
      <c r="G14" s="36">
        <f t="shared" si="2"/>
        <v>0</v>
      </c>
    </row>
    <row r="15" spans="1:8" s="1" customFormat="1" ht="17.100000000000001" customHeight="1" x14ac:dyDescent="0.2">
      <c r="A15" s="19" t="s">
        <v>5</v>
      </c>
      <c r="B15" s="7" t="s">
        <v>39</v>
      </c>
      <c r="C15" s="30">
        <f>FBiH!C15+RS!C15</f>
        <v>39801</v>
      </c>
      <c r="D15" s="39">
        <f t="shared" si="0"/>
        <v>1.1471942491190164E-2</v>
      </c>
      <c r="E15" s="30">
        <f>FBiH!E15+RS!E15</f>
        <v>23250</v>
      </c>
      <c r="F15" s="39">
        <f t="shared" si="1"/>
        <v>5.8325024415787794E-3</v>
      </c>
      <c r="G15" s="36">
        <f t="shared" si="2"/>
        <v>58.415617698047782</v>
      </c>
    </row>
    <row r="16" spans="1:8" s="1" customFormat="1" ht="17.100000000000001" customHeight="1" x14ac:dyDescent="0.2">
      <c r="A16" s="19" t="s">
        <v>6</v>
      </c>
      <c r="B16" s="7" t="s">
        <v>40</v>
      </c>
      <c r="C16" s="30">
        <f>FBiH!C16+RS!C16</f>
        <v>450</v>
      </c>
      <c r="D16" s="39">
        <f t="shared" si="0"/>
        <v>1.2970463357793959E-4</v>
      </c>
      <c r="E16" s="30">
        <f>FBiH!E16+RS!E16</f>
        <v>152544.37</v>
      </c>
      <c r="F16" s="39">
        <f t="shared" si="1"/>
        <v>3.8267329482756844E-2</v>
      </c>
      <c r="G16" s="36">
        <f t="shared" si="2"/>
        <v>33898.748888888891</v>
      </c>
    </row>
    <row r="17" spans="1:7" s="1" customFormat="1" ht="17.100000000000001" customHeight="1" x14ac:dyDescent="0.2">
      <c r="A17" s="19" t="s">
        <v>7</v>
      </c>
      <c r="B17" s="7" t="s">
        <v>67</v>
      </c>
      <c r="C17" s="30">
        <f>FBiH!C17+RS!C17</f>
        <v>335347.94</v>
      </c>
      <c r="D17" s="39">
        <f t="shared" si="0"/>
        <v>9.6658181508481947E-2</v>
      </c>
      <c r="E17" s="30">
        <f>FBiH!E17+RS!E17</f>
        <v>429473.8</v>
      </c>
      <c r="F17" s="39">
        <f t="shared" si="1"/>
        <v>0.10773793492877919</v>
      </c>
      <c r="G17" s="36">
        <f t="shared" si="2"/>
        <v>128.06811933897671</v>
      </c>
    </row>
    <row r="18" spans="1:7" s="1" customFormat="1" ht="17.100000000000001" customHeight="1" x14ac:dyDescent="0.2">
      <c r="A18" s="19" t="s">
        <v>8</v>
      </c>
      <c r="B18" s="7" t="s">
        <v>41</v>
      </c>
      <c r="C18" s="30">
        <f>FBiH!C18+RS!C18</f>
        <v>11610689.98</v>
      </c>
      <c r="D18" s="39">
        <f t="shared" si="0"/>
        <v>3.3465784209843439</v>
      </c>
      <c r="E18" s="30">
        <f>FBiH!E18+RS!E18</f>
        <v>17088571.52</v>
      </c>
      <c r="F18" s="39">
        <f t="shared" si="1"/>
        <v>4.2868445210104769</v>
      </c>
      <c r="G18" s="36">
        <f t="shared" si="2"/>
        <v>147.17963832843634</v>
      </c>
    </row>
    <row r="19" spans="1:7" s="1" customFormat="1" ht="17.100000000000001" customHeight="1" x14ac:dyDescent="0.2">
      <c r="A19" s="19" t="s">
        <v>9</v>
      </c>
      <c r="B19" s="7" t="s">
        <v>42</v>
      </c>
      <c r="C19" s="30">
        <f>FBiH!C19+RS!C19</f>
        <v>8926099.2599999998</v>
      </c>
      <c r="D19" s="39">
        <f t="shared" si="0"/>
        <v>2.5727920751080395</v>
      </c>
      <c r="E19" s="30">
        <f>FBiH!E19+RS!E19</f>
        <v>17841942.25</v>
      </c>
      <c r="F19" s="39">
        <f t="shared" si="1"/>
        <v>4.4758353434680682</v>
      </c>
      <c r="G19" s="36">
        <f t="shared" si="2"/>
        <v>199.88509796159269</v>
      </c>
    </row>
    <row r="20" spans="1:7" s="1" customFormat="1" ht="17.100000000000001" customHeight="1" x14ac:dyDescent="0.2">
      <c r="A20" s="19" t="s">
        <v>10</v>
      </c>
      <c r="B20" s="7" t="s">
        <v>44</v>
      </c>
      <c r="C20" s="30">
        <f>FBiH!C20+RS!C20</f>
        <v>137437970.89000002</v>
      </c>
      <c r="D20" s="39">
        <f t="shared" si="0"/>
        <v>39.614092564406619</v>
      </c>
      <c r="E20" s="30">
        <f>FBiH!E20+RS!E20</f>
        <v>160304369.56999999</v>
      </c>
      <c r="F20" s="39">
        <f t="shared" si="1"/>
        <v>40.21400545861384</v>
      </c>
      <c r="G20" s="36">
        <f t="shared" si="2"/>
        <v>116.63761370451356</v>
      </c>
    </row>
    <row r="21" spans="1:7" s="1" customFormat="1" ht="17.100000000000001" customHeight="1" x14ac:dyDescent="0.2">
      <c r="A21" s="19" t="s">
        <v>11</v>
      </c>
      <c r="B21" s="7" t="s">
        <v>45</v>
      </c>
      <c r="C21" s="30">
        <f>FBiH!C21+RS!C21</f>
        <v>0</v>
      </c>
      <c r="D21" s="39">
        <f t="shared" si="0"/>
        <v>0</v>
      </c>
      <c r="E21" s="30">
        <f>FBiH!E21+RS!E21</f>
        <v>0</v>
      </c>
      <c r="F21" s="39">
        <f t="shared" si="1"/>
        <v>0</v>
      </c>
      <c r="G21" s="36" t="s">
        <v>53</v>
      </c>
    </row>
    <row r="22" spans="1:7" s="1" customFormat="1" ht="17.100000000000001" customHeight="1" x14ac:dyDescent="0.2">
      <c r="A22" s="19" t="s">
        <v>12</v>
      </c>
      <c r="B22" s="7" t="s">
        <v>46</v>
      </c>
      <c r="C22" s="30">
        <f>FBiH!C22+RS!C22</f>
        <v>0</v>
      </c>
      <c r="D22" s="39">
        <f t="shared" si="0"/>
        <v>0</v>
      </c>
      <c r="E22" s="30">
        <f>FBiH!E22+RS!E22</f>
        <v>2399</v>
      </c>
      <c r="F22" s="39">
        <f t="shared" si="1"/>
        <v>6.0181390784290283E-4</v>
      </c>
      <c r="G22" s="36" t="s">
        <v>53</v>
      </c>
    </row>
    <row r="23" spans="1:7" s="1" customFormat="1" ht="17.100000000000001" customHeight="1" x14ac:dyDescent="0.2">
      <c r="A23" s="19" t="s">
        <v>13</v>
      </c>
      <c r="B23" s="7" t="s">
        <v>47</v>
      </c>
      <c r="C23" s="30">
        <f>FBiH!C23+RS!C23</f>
        <v>3493839.4</v>
      </c>
      <c r="D23" s="39">
        <f t="shared" si="0"/>
        <v>1.007038131460374</v>
      </c>
      <c r="E23" s="30">
        <f>FBiH!E23+RS!E23</f>
        <v>2260864.6</v>
      </c>
      <c r="F23" s="39">
        <f t="shared" si="1"/>
        <v>0.56716121718619483</v>
      </c>
      <c r="G23" s="36">
        <f t="shared" si="2"/>
        <v>64.7100321783537</v>
      </c>
    </row>
    <row r="24" spans="1:7" s="1" customFormat="1" ht="17.100000000000001" customHeight="1" x14ac:dyDescent="0.2">
      <c r="A24" s="19" t="s">
        <v>14</v>
      </c>
      <c r="B24" s="7" t="s">
        <v>43</v>
      </c>
      <c r="C24" s="30">
        <f>FBiH!C24+RS!C24</f>
        <v>3361153.28</v>
      </c>
      <c r="D24" s="39">
        <f t="shared" si="0"/>
        <v>0.96879367684819961</v>
      </c>
      <c r="E24" s="30">
        <f>FBiH!E24+RS!E24</f>
        <v>2298702.0499999998</v>
      </c>
      <c r="F24" s="39">
        <f t="shared" si="1"/>
        <v>0.57665313200374813</v>
      </c>
      <c r="G24" s="36">
        <f t="shared" si="2"/>
        <v>68.390277339568399</v>
      </c>
    </row>
    <row r="25" spans="1:7" s="1" customFormat="1" ht="17.100000000000001" customHeight="1" x14ac:dyDescent="0.2">
      <c r="A25" s="19" t="s">
        <v>15</v>
      </c>
      <c r="B25" s="7" t="s">
        <v>68</v>
      </c>
      <c r="C25" s="30">
        <f>FBiH!C25+RS!C25</f>
        <v>286917</v>
      </c>
      <c r="D25" s="39">
        <f t="shared" si="0"/>
        <v>8.2698809671737109E-2</v>
      </c>
      <c r="E25" s="30">
        <f>FBiH!E25+RS!E25</f>
        <v>191689</v>
      </c>
      <c r="F25" s="39">
        <f t="shared" si="1"/>
        <v>4.8087163893496543E-2</v>
      </c>
      <c r="G25" s="36">
        <f t="shared" si="2"/>
        <v>66.809913668412818</v>
      </c>
    </row>
    <row r="26" spans="1:7" s="1" customFormat="1" ht="17.100000000000001" customHeight="1" x14ac:dyDescent="0.2">
      <c r="A26" s="19" t="s">
        <v>16</v>
      </c>
      <c r="B26" s="7" t="s">
        <v>69</v>
      </c>
      <c r="C26" s="30">
        <f>FBiH!C26+RS!C26</f>
        <v>417079.18</v>
      </c>
      <c r="D26" s="39">
        <f t="shared" si="0"/>
        <v>0.12021578269975003</v>
      </c>
      <c r="E26" s="30">
        <f>FBiH!E26+RS!E26</f>
        <v>657701.81000000006</v>
      </c>
      <c r="F26" s="39">
        <f t="shared" si="1"/>
        <v>0.16499128656584011</v>
      </c>
      <c r="G26" s="36">
        <f t="shared" si="2"/>
        <v>157.69231396302257</v>
      </c>
    </row>
    <row r="27" spans="1:7" s="1" customFormat="1" ht="17.100000000000001" customHeight="1" x14ac:dyDescent="0.2">
      <c r="A27" s="19" t="s">
        <v>17</v>
      </c>
      <c r="B27" s="7" t="s">
        <v>48</v>
      </c>
      <c r="C27" s="30">
        <f>FBiH!C27+RS!C27</f>
        <v>0</v>
      </c>
      <c r="D27" s="39">
        <f t="shared" si="0"/>
        <v>0</v>
      </c>
      <c r="E27" s="30">
        <f>FBiH!E27+RS!E27</f>
        <v>0</v>
      </c>
      <c r="F27" s="39">
        <f t="shared" si="1"/>
        <v>0</v>
      </c>
      <c r="G27" s="36" t="s">
        <v>53</v>
      </c>
    </row>
    <row r="28" spans="1:7" s="1" customFormat="1" ht="17.100000000000001" customHeight="1" x14ac:dyDescent="0.2">
      <c r="A28" s="19" t="s">
        <v>18</v>
      </c>
      <c r="B28" s="7" t="s">
        <v>38</v>
      </c>
      <c r="C28" s="30">
        <f>FBiH!C28+RS!C28</f>
        <v>166230.07999999999</v>
      </c>
      <c r="D28" s="39">
        <f t="shared" si="0"/>
        <v>4.7912914702292406E-2</v>
      </c>
      <c r="E28" s="30">
        <f>FBiH!E28+RS!E28</f>
        <v>230681.29</v>
      </c>
      <c r="F28" s="39">
        <f t="shared" si="1"/>
        <v>5.7868782243077101E-2</v>
      </c>
      <c r="G28" s="36">
        <f t="shared" si="2"/>
        <v>138.7722907911733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32">
        <f>FBiH!C29+RS!C29</f>
        <v>256119557.24000001</v>
      </c>
      <c r="D29" s="40">
        <f>SUM(D11:D28)</f>
        <v>73.82198516435183</v>
      </c>
      <c r="E29" s="32">
        <f>SUM(E11:E28)</f>
        <v>293335343.72000003</v>
      </c>
      <c r="F29" s="40">
        <f>SUM(F11:F28)</f>
        <v>73.586198212827952</v>
      </c>
      <c r="G29" s="9">
        <f>E29/C29*100</f>
        <v>114.53063049188646</v>
      </c>
    </row>
    <row r="30" spans="1:7" s="1" customFormat="1" ht="17.100000000000001" customHeight="1" x14ac:dyDescent="0.2">
      <c r="A30" s="21" t="s">
        <v>27</v>
      </c>
      <c r="B30" s="42" t="s">
        <v>23</v>
      </c>
      <c r="C30" s="30">
        <f>FBiH!C30+RS!C30</f>
        <v>86741813.530000001</v>
      </c>
      <c r="D30" s="39">
        <f>C30/C$35*100</f>
        <v>25.001811421765808</v>
      </c>
      <c r="E30" s="30">
        <f>FBiH!E30+RS!E30</f>
        <v>101255743.31999999</v>
      </c>
      <c r="F30" s="39">
        <f>E30/E$35*100</f>
        <v>25.401048177968775</v>
      </c>
      <c r="G30" s="36">
        <f t="shared" si="2"/>
        <v>116.73233380690189</v>
      </c>
    </row>
    <row r="31" spans="1:7" s="1" customFormat="1" ht="17.100000000000001" customHeight="1" x14ac:dyDescent="0.2">
      <c r="A31" s="21" t="s">
        <v>24</v>
      </c>
      <c r="B31" s="43" t="s">
        <v>25</v>
      </c>
      <c r="C31" s="30">
        <f>FBiH!C31+RS!C31</f>
        <v>293722.90000000002</v>
      </c>
      <c r="D31" s="39">
        <f>C32/C$35*100</f>
        <v>1.0915426342766048</v>
      </c>
      <c r="E31" s="30">
        <f>FBiH!E31+RS!E31</f>
        <v>275433.89</v>
      </c>
      <c r="F31" s="39">
        <f>E31/E$35*100</f>
        <v>6.9095433802947998E-2</v>
      </c>
      <c r="G31" s="36">
        <f t="shared" si="2"/>
        <v>93.773379603701315</v>
      </c>
    </row>
    <row r="32" spans="1:7" s="1" customFormat="1" ht="17.100000000000001" customHeight="1" x14ac:dyDescent="0.2">
      <c r="A32" s="21" t="s">
        <v>26</v>
      </c>
      <c r="B32" s="44" t="s">
        <v>28</v>
      </c>
      <c r="C32" s="30">
        <f>FBiH!C32+RS!C32</f>
        <v>3787021.1100000003</v>
      </c>
      <c r="D32" s="39">
        <f>C33/C$35*100</f>
        <v>0</v>
      </c>
      <c r="E32" s="30">
        <f>FBiH!E32+RS!E32</f>
        <v>3761687.6799999997</v>
      </c>
      <c r="F32" s="39">
        <f>E32/E$35*100</f>
        <v>0.94365817540029284</v>
      </c>
      <c r="G32" s="36">
        <f t="shared" si="2"/>
        <v>99.331045978774583</v>
      </c>
    </row>
    <row r="33" spans="1:7" s="1" customFormat="1" ht="17.100000000000001" customHeight="1" x14ac:dyDescent="0.2">
      <c r="A33" s="19" t="s">
        <v>21</v>
      </c>
      <c r="B33" s="44" t="s">
        <v>33</v>
      </c>
      <c r="C33" s="30">
        <f>FBiH!C33+RS!C33</f>
        <v>0</v>
      </c>
      <c r="D33" s="39">
        <f>C33/C$35*100</f>
        <v>0</v>
      </c>
      <c r="E33" s="30">
        <f>FBiH!E33+RS!E33</f>
        <v>0</v>
      </c>
      <c r="F33" s="39">
        <f>E33/E$35*100</f>
        <v>0</v>
      </c>
      <c r="G33" s="36" t="s">
        <v>53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33">
        <f>FBiH!C34+RS!C34</f>
        <v>90822557.540000007</v>
      </c>
      <c r="D34" s="41">
        <f>SUM(D30:D33)</f>
        <v>26.093354056042411</v>
      </c>
      <c r="E34" s="33">
        <f>SUM(E30:E33)</f>
        <v>105292864.88999999</v>
      </c>
      <c r="F34" s="41">
        <f>SUM(F30:F33)</f>
        <v>26.413801787172016</v>
      </c>
      <c r="G34" s="11">
        <f>E34/C34*100</f>
        <v>115.93250371046531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C29+C34+1</f>
        <v>346942115.78000003</v>
      </c>
      <c r="D35" s="27">
        <f>D29+D34</f>
        <v>99.915339220394245</v>
      </c>
      <c r="E35" s="27">
        <f>E29+E34</f>
        <v>398628208.61000001</v>
      </c>
      <c r="F35" s="27">
        <f>F29+F34</f>
        <v>99.999999999999972</v>
      </c>
      <c r="G35" s="37">
        <f>E35/C35*100</f>
        <v>114.89761273686783</v>
      </c>
    </row>
    <row r="37" spans="1:7" x14ac:dyDescent="0.25">
      <c r="A37" s="34" t="s">
        <v>65</v>
      </c>
      <c r="C37" s="17"/>
      <c r="E37" s="17"/>
    </row>
    <row r="38" spans="1:7" x14ac:dyDescent="0.25">
      <c r="A38" s="24" t="s">
        <v>66</v>
      </c>
      <c r="C38" s="17"/>
      <c r="E38" s="17"/>
    </row>
    <row r="43" spans="1:7" x14ac:dyDescent="0.25">
      <c r="C43" s="15"/>
      <c r="D43" s="15"/>
      <c r="E43" s="15"/>
      <c r="F43" s="15"/>
    </row>
    <row r="44" spans="1:7" x14ac:dyDescent="0.25">
      <c r="C44" s="15"/>
      <c r="D44" s="15"/>
      <c r="E44" s="15"/>
      <c r="F44" s="15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  <row r="55" spans="3:6" x14ac:dyDescent="0.25">
      <c r="C55" s="15"/>
      <c r="D55" s="15"/>
      <c r="E55" s="15"/>
      <c r="F55" s="15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A11:A28 A34" numberStoredAsText="1"/>
    <ignoredError sqref="A29:A30 A35" twoDigitTextYear="1" numberStoredAsText="1"/>
    <ignoredError sqref="E11:E28 D29 F29 E30 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71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6" customWidth="1"/>
    <col min="4" max="4" width="21.28515625" style="16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2"/>
    </row>
    <row r="6" spans="1:8" ht="17.100000000000001" x14ac:dyDescent="0.4">
      <c r="A6" s="3"/>
    </row>
    <row r="7" spans="1:8" s="1" customFormat="1" ht="19.5" thickBot="1" x14ac:dyDescent="0.35">
      <c r="A7" s="13" t="s">
        <v>59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62</v>
      </c>
      <c r="F8" s="52"/>
      <c r="G8" s="26" t="s">
        <v>52</v>
      </c>
    </row>
    <row r="9" spans="1:8" s="1" customFormat="1" ht="15" customHeight="1" x14ac:dyDescent="0.2">
      <c r="A9" s="47"/>
      <c r="B9" s="50"/>
      <c r="C9" s="4" t="s">
        <v>55</v>
      </c>
      <c r="D9" s="4" t="s">
        <v>49</v>
      </c>
      <c r="E9" s="4" t="s">
        <v>55</v>
      </c>
      <c r="F9" s="4" t="s">
        <v>49</v>
      </c>
      <c r="G9" s="53" t="s">
        <v>63</v>
      </c>
    </row>
    <row r="10" spans="1:8" s="1" customFormat="1" ht="21" customHeight="1" thickBot="1" x14ac:dyDescent="0.25">
      <c r="A10" s="48"/>
      <c r="B10" s="51"/>
      <c r="C10" s="5" t="s">
        <v>57</v>
      </c>
      <c r="D10" s="25" t="s">
        <v>50</v>
      </c>
      <c r="E10" s="5" t="s">
        <v>64</v>
      </c>
      <c r="F10" s="25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0">
        <v>18338682</v>
      </c>
      <c r="D11" s="38">
        <f>C11/C$35*100</f>
        <v>6.9954955498107578</v>
      </c>
      <c r="E11" s="30">
        <v>16548335</v>
      </c>
      <c r="F11" s="38">
        <f>E11/E$35*100</f>
        <v>5.7296556461145745</v>
      </c>
      <c r="G11" s="36">
        <f>E11/C11*100</f>
        <v>90.23731912685983</v>
      </c>
    </row>
    <row r="12" spans="1:8" s="1" customFormat="1" ht="17.100000000000001" customHeight="1" x14ac:dyDescent="0.2">
      <c r="A12" s="18" t="s">
        <v>2</v>
      </c>
      <c r="B12" s="7" t="s">
        <v>35</v>
      </c>
      <c r="C12" s="30">
        <v>3920953</v>
      </c>
      <c r="D12" s="39">
        <f t="shared" ref="D12:D28" si="0">C12/C$35*100</f>
        <v>1.4956914167832314</v>
      </c>
      <c r="E12" s="30">
        <v>5432465</v>
      </c>
      <c r="F12" s="39">
        <f t="shared" ref="F12:F28" si="1">E12/E$35*100</f>
        <v>1.8809235950063743</v>
      </c>
      <c r="G12" s="36">
        <f t="shared" ref="G12:G28" si="2">E12/C12*100</f>
        <v>138.54960771016638</v>
      </c>
    </row>
    <row r="13" spans="1:8" s="1" customFormat="1" ht="17.100000000000001" customHeight="1" x14ac:dyDescent="0.2">
      <c r="A13" s="18" t="s">
        <v>3</v>
      </c>
      <c r="B13" s="7" t="s">
        <v>36</v>
      </c>
      <c r="C13" s="30">
        <v>48081461</v>
      </c>
      <c r="D13" s="39">
        <f t="shared" si="0"/>
        <v>18.341211568743031</v>
      </c>
      <c r="E13" s="30">
        <v>49445568</v>
      </c>
      <c r="F13" s="39">
        <f t="shared" si="1"/>
        <v>17.119914351899578</v>
      </c>
      <c r="G13" s="36">
        <f t="shared" si="2"/>
        <v>102.83707477191678</v>
      </c>
    </row>
    <row r="14" spans="1:8" s="1" customFormat="1" ht="17.100000000000001" customHeight="1" x14ac:dyDescent="0.2">
      <c r="A14" s="19" t="s">
        <v>4</v>
      </c>
      <c r="B14" s="7" t="s">
        <v>37</v>
      </c>
      <c r="C14" s="30">
        <v>0</v>
      </c>
      <c r="D14" s="39">
        <f t="shared" si="0"/>
        <v>0</v>
      </c>
      <c r="E14" s="30">
        <v>0</v>
      </c>
      <c r="F14" s="39">
        <f t="shared" si="1"/>
        <v>0</v>
      </c>
      <c r="G14" s="36" t="s">
        <v>53</v>
      </c>
    </row>
    <row r="15" spans="1:8" s="1" customFormat="1" ht="17.100000000000001" customHeight="1" x14ac:dyDescent="0.2">
      <c r="A15" s="19" t="s">
        <v>5</v>
      </c>
      <c r="B15" s="7" t="s">
        <v>39</v>
      </c>
      <c r="C15" s="30">
        <v>39801</v>
      </c>
      <c r="D15" s="39">
        <f t="shared" si="0"/>
        <v>1.518253702081851E-2</v>
      </c>
      <c r="E15" s="30">
        <v>23250</v>
      </c>
      <c r="F15" s="39">
        <f t="shared" si="1"/>
        <v>8.0500239916682769E-3</v>
      </c>
      <c r="G15" s="36">
        <f t="shared" si="2"/>
        <v>58.415617698047782</v>
      </c>
    </row>
    <row r="16" spans="1:8" s="1" customFormat="1" ht="17.100000000000001" customHeight="1" x14ac:dyDescent="0.2">
      <c r="A16" s="19" t="s">
        <v>6</v>
      </c>
      <c r="B16" s="7" t="s">
        <v>40</v>
      </c>
      <c r="C16" s="30">
        <v>450</v>
      </c>
      <c r="D16" s="39">
        <f t="shared" si="0"/>
        <v>1.7165753773443703E-4</v>
      </c>
      <c r="E16" s="30">
        <v>50848</v>
      </c>
      <c r="F16" s="39">
        <f t="shared" si="1"/>
        <v>1.7605489029176281E-2</v>
      </c>
      <c r="G16" s="36">
        <f t="shared" si="2"/>
        <v>11299.555555555555</v>
      </c>
    </row>
    <row r="17" spans="1:7" s="1" customFormat="1" ht="17.100000000000001" customHeight="1" x14ac:dyDescent="0.2">
      <c r="A17" s="19" t="s">
        <v>7</v>
      </c>
      <c r="B17" s="7" t="s">
        <v>67</v>
      </c>
      <c r="C17" s="30">
        <v>276143</v>
      </c>
      <c r="D17" s="39">
        <f t="shared" si="0"/>
        <v>0.10533783876133476</v>
      </c>
      <c r="E17" s="30">
        <v>369686</v>
      </c>
      <c r="F17" s="39">
        <f t="shared" si="1"/>
        <v>0.12799919008102703</v>
      </c>
      <c r="G17" s="36">
        <f t="shared" si="2"/>
        <v>133.87484020960153</v>
      </c>
    </row>
    <row r="18" spans="1:7" s="1" customFormat="1" ht="17.100000000000001" customHeight="1" x14ac:dyDescent="0.2">
      <c r="A18" s="19" t="s">
        <v>8</v>
      </c>
      <c r="B18" s="7" t="s">
        <v>41</v>
      </c>
      <c r="C18" s="30">
        <v>8068203</v>
      </c>
      <c r="D18" s="39">
        <f t="shared" si="0"/>
        <v>3.0777063576035513</v>
      </c>
      <c r="E18" s="30">
        <v>12048708</v>
      </c>
      <c r="F18" s="39">
        <f t="shared" si="1"/>
        <v>4.1717156330583007</v>
      </c>
      <c r="G18" s="36">
        <f t="shared" si="2"/>
        <v>149.33570709611544</v>
      </c>
    </row>
    <row r="19" spans="1:7" s="1" customFormat="1" ht="17.100000000000001" customHeight="1" x14ac:dyDescent="0.2">
      <c r="A19" s="19" t="s">
        <v>9</v>
      </c>
      <c r="B19" s="7" t="s">
        <v>42</v>
      </c>
      <c r="C19" s="30">
        <v>6207788</v>
      </c>
      <c r="D19" s="39">
        <f t="shared" si="0"/>
        <v>2.3680302285719677</v>
      </c>
      <c r="E19" s="30">
        <v>7004778</v>
      </c>
      <c r="F19" s="39">
        <f t="shared" si="1"/>
        <v>2.4253174604864576</v>
      </c>
      <c r="G19" s="36">
        <f t="shared" si="2"/>
        <v>112.83855054328531</v>
      </c>
    </row>
    <row r="20" spans="1:7" s="1" customFormat="1" ht="17.100000000000001" customHeight="1" x14ac:dyDescent="0.2">
      <c r="A20" s="19" t="s">
        <v>10</v>
      </c>
      <c r="B20" s="7" t="s">
        <v>44</v>
      </c>
      <c r="C20" s="30">
        <v>92424060</v>
      </c>
      <c r="D20" s="39">
        <f t="shared" si="0"/>
        <v>35.256192371155272</v>
      </c>
      <c r="E20" s="30">
        <v>103135593</v>
      </c>
      <c r="F20" s="39">
        <f t="shared" si="1"/>
        <v>35.709419270749891</v>
      </c>
      <c r="G20" s="36">
        <f t="shared" si="2"/>
        <v>111.58955038330929</v>
      </c>
    </row>
    <row r="21" spans="1:7" s="1" customFormat="1" ht="17.100000000000001" customHeight="1" x14ac:dyDescent="0.2">
      <c r="A21" s="19" t="s">
        <v>11</v>
      </c>
      <c r="B21" s="7" t="s">
        <v>45</v>
      </c>
      <c r="C21" s="30">
        <v>0</v>
      </c>
      <c r="D21" s="39">
        <f t="shared" si="0"/>
        <v>0</v>
      </c>
      <c r="E21" s="30">
        <v>0</v>
      </c>
      <c r="F21" s="39">
        <f t="shared" si="1"/>
        <v>0</v>
      </c>
      <c r="G21" s="36" t="s">
        <v>53</v>
      </c>
    </row>
    <row r="22" spans="1:7" s="1" customFormat="1" ht="17.100000000000001" customHeight="1" x14ac:dyDescent="0.2">
      <c r="A22" s="19" t="s">
        <v>12</v>
      </c>
      <c r="B22" s="7" t="s">
        <v>46</v>
      </c>
      <c r="C22" s="30">
        <v>0</v>
      </c>
      <c r="D22" s="39">
        <f t="shared" si="0"/>
        <v>0</v>
      </c>
      <c r="E22" s="30">
        <v>2399</v>
      </c>
      <c r="F22" s="39">
        <f t="shared" si="1"/>
        <v>8.3062398090375043E-4</v>
      </c>
      <c r="G22" s="36" t="s">
        <v>53</v>
      </c>
    </row>
    <row r="23" spans="1:7" s="1" customFormat="1" ht="17.100000000000001" customHeight="1" x14ac:dyDescent="0.2">
      <c r="A23" s="19" t="s">
        <v>13</v>
      </c>
      <c r="B23" s="7" t="s">
        <v>47</v>
      </c>
      <c r="C23" s="30">
        <v>2871100</v>
      </c>
      <c r="D23" s="39">
        <f t="shared" si="0"/>
        <v>1.0952132368652048</v>
      </c>
      <c r="E23" s="30">
        <v>1909565</v>
      </c>
      <c r="F23" s="39">
        <f t="shared" si="1"/>
        <v>0.66116318553333486</v>
      </c>
      <c r="G23" s="36">
        <f t="shared" si="2"/>
        <v>66.509874264219292</v>
      </c>
    </row>
    <row r="24" spans="1:7" s="1" customFormat="1" ht="17.100000000000001" customHeight="1" x14ac:dyDescent="0.2">
      <c r="A24" s="19" t="s">
        <v>14</v>
      </c>
      <c r="B24" s="7" t="s">
        <v>43</v>
      </c>
      <c r="C24" s="30">
        <v>2738734</v>
      </c>
      <c r="D24" s="39">
        <f t="shared" si="0"/>
        <v>1.0447207443324125</v>
      </c>
      <c r="E24" s="30">
        <v>1838941</v>
      </c>
      <c r="F24" s="39">
        <f t="shared" si="1"/>
        <v>0.63671050190376144</v>
      </c>
      <c r="G24" s="36">
        <f t="shared" si="2"/>
        <v>67.145659271765709</v>
      </c>
    </row>
    <row r="25" spans="1:7" s="1" customFormat="1" ht="17.100000000000001" customHeight="1" x14ac:dyDescent="0.2">
      <c r="A25" s="19" t="s">
        <v>15</v>
      </c>
      <c r="B25" s="7" t="s">
        <v>68</v>
      </c>
      <c r="C25" s="30">
        <v>286917</v>
      </c>
      <c r="D25" s="39">
        <f t="shared" si="0"/>
        <v>0.10944770167589217</v>
      </c>
      <c r="E25" s="30">
        <v>191689</v>
      </c>
      <c r="F25" s="39">
        <f t="shared" si="1"/>
        <v>6.6369937588769912E-2</v>
      </c>
      <c r="G25" s="36">
        <f t="shared" si="2"/>
        <v>66.809913668412818</v>
      </c>
    </row>
    <row r="26" spans="1:7" s="1" customFormat="1" ht="17.100000000000001" customHeight="1" x14ac:dyDescent="0.2">
      <c r="A26" s="19" t="s">
        <v>16</v>
      </c>
      <c r="B26" s="7" t="s">
        <v>69</v>
      </c>
      <c r="C26" s="30">
        <v>268171</v>
      </c>
      <c r="D26" s="39">
        <f t="shared" si="0"/>
        <v>0.10229683011507049</v>
      </c>
      <c r="E26" s="30">
        <v>555345</v>
      </c>
      <c r="F26" s="39">
        <f t="shared" si="1"/>
        <v>0.19228131499582879</v>
      </c>
      <c r="G26" s="36">
        <f t="shared" si="2"/>
        <v>207.0861502548747</v>
      </c>
    </row>
    <row r="27" spans="1:7" s="1" customFormat="1" ht="17.100000000000001" customHeight="1" x14ac:dyDescent="0.2">
      <c r="A27" s="19" t="s">
        <v>17</v>
      </c>
      <c r="B27" s="7" t="s">
        <v>48</v>
      </c>
      <c r="C27" s="30">
        <v>0</v>
      </c>
      <c r="D27" s="39">
        <f t="shared" si="0"/>
        <v>0</v>
      </c>
      <c r="E27" s="30">
        <v>0</v>
      </c>
      <c r="F27" s="39">
        <f t="shared" si="1"/>
        <v>0</v>
      </c>
      <c r="G27" s="36" t="s">
        <v>53</v>
      </c>
    </row>
    <row r="28" spans="1:7" s="1" customFormat="1" ht="17.100000000000001" customHeight="1" x14ac:dyDescent="0.2">
      <c r="A28" s="19" t="s">
        <v>18</v>
      </c>
      <c r="B28" s="7" t="s">
        <v>38</v>
      </c>
      <c r="C28" s="30">
        <v>159970</v>
      </c>
      <c r="D28" s="39">
        <f t="shared" si="0"/>
        <v>6.1022347358617536E-2</v>
      </c>
      <c r="E28" s="30">
        <v>226181</v>
      </c>
      <c r="F28" s="39">
        <f t="shared" si="1"/>
        <v>7.8312364578904198E-2</v>
      </c>
      <c r="G28" s="36">
        <f t="shared" si="2"/>
        <v>141.38963555666689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32">
        <f>SUM(C11:C28)</f>
        <v>183682433</v>
      </c>
      <c r="D29" s="40">
        <f>SUM(D11:D28)</f>
        <v>70.067720386334898</v>
      </c>
      <c r="E29" s="32">
        <f>SUM(E11:E28)</f>
        <v>198783351</v>
      </c>
      <c r="F29" s="40">
        <f>SUM(F11:F28)</f>
        <v>68.826268588998559</v>
      </c>
      <c r="G29" s="9">
        <f>E29/C29*100</f>
        <v>108.22120970054878</v>
      </c>
    </row>
    <row r="30" spans="1:7" s="1" customFormat="1" ht="17.100000000000001" customHeight="1" x14ac:dyDescent="0.2">
      <c r="A30" s="21" t="s">
        <v>27</v>
      </c>
      <c r="B30" s="42" t="s">
        <v>23</v>
      </c>
      <c r="C30" s="31">
        <v>75631824</v>
      </c>
      <c r="D30" s="39">
        <f>C30/C$35*100</f>
        <v>28.850605960454001</v>
      </c>
      <c r="E30" s="31">
        <v>87285478</v>
      </c>
      <c r="F30" s="39">
        <f>E30/E$35*100</f>
        <v>30.221513635450908</v>
      </c>
      <c r="G30" s="36">
        <f t="shared" ref="G30:G32" si="3">E30/C30*100</f>
        <v>115.40840004070245</v>
      </c>
    </row>
    <row r="31" spans="1:7" s="1" customFormat="1" ht="17.100000000000001" customHeight="1" x14ac:dyDescent="0.2">
      <c r="A31" s="21" t="s">
        <v>24</v>
      </c>
      <c r="B31" s="43" t="s">
        <v>25</v>
      </c>
      <c r="C31" s="31">
        <v>265078</v>
      </c>
      <c r="D31" s="39">
        <f>C32/C$35*100</f>
        <v>0.98055668257205997</v>
      </c>
      <c r="E31" s="31">
        <v>240101</v>
      </c>
      <c r="F31" s="39">
        <f>E31/E$35*100</f>
        <v>8.313199184617398E-2</v>
      </c>
      <c r="G31" s="36">
        <f t="shared" si="3"/>
        <v>90.577490399052351</v>
      </c>
    </row>
    <row r="32" spans="1:7" s="1" customFormat="1" ht="17.100000000000001" customHeight="1" x14ac:dyDescent="0.2">
      <c r="A32" s="21" t="s">
        <v>26</v>
      </c>
      <c r="B32" s="44" t="s">
        <v>28</v>
      </c>
      <c r="C32" s="31">
        <v>2570528</v>
      </c>
      <c r="D32" s="39">
        <f>C33/C$35*100</f>
        <v>0</v>
      </c>
      <c r="E32" s="31">
        <v>2510085</v>
      </c>
      <c r="F32" s="39">
        <f>E32/E$35*100</f>
        <v>0.86908578370437273</v>
      </c>
      <c r="G32" s="36">
        <f t="shared" si="3"/>
        <v>97.648615381742587</v>
      </c>
    </row>
    <row r="33" spans="1:7" s="1" customFormat="1" ht="17.100000000000001" customHeight="1" x14ac:dyDescent="0.2">
      <c r="A33" s="19" t="s">
        <v>21</v>
      </c>
      <c r="B33" s="44" t="s">
        <v>33</v>
      </c>
      <c r="C33" s="31">
        <v>0</v>
      </c>
      <c r="D33" s="39">
        <f>C33/C$35*100</f>
        <v>0</v>
      </c>
      <c r="E33" s="31">
        <v>0</v>
      </c>
      <c r="F33" s="39">
        <f>E33/E$35*100</f>
        <v>0</v>
      </c>
      <c r="G33" s="36" t="s">
        <v>53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33">
        <f>SUM(C30:C33)</f>
        <v>78467430</v>
      </c>
      <c r="D34" s="41">
        <f>SUM(D30:D33)</f>
        <v>29.831162643026062</v>
      </c>
      <c r="E34" s="33">
        <f>SUM(E30:E33)</f>
        <v>90035664</v>
      </c>
      <c r="F34" s="41">
        <f>SUM(F30:F33)</f>
        <v>31.173731411001455</v>
      </c>
      <c r="G34" s="11">
        <f>E34/C34*100</f>
        <v>114.74272064218236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</f>
        <v>262149863</v>
      </c>
      <c r="D35" s="27">
        <f>D29+D34</f>
        <v>99.89888302936096</v>
      </c>
      <c r="E35" s="27">
        <f>E29+E34</f>
        <v>288819015</v>
      </c>
      <c r="F35" s="27">
        <f>F29+F34</f>
        <v>100.00000000000001</v>
      </c>
      <c r="G35" s="37">
        <f>E35/C35*100</f>
        <v>110.17324659063431</v>
      </c>
    </row>
    <row r="37" spans="1:7" x14ac:dyDescent="0.25">
      <c r="A37" s="34" t="s">
        <v>65</v>
      </c>
      <c r="C37" s="17"/>
      <c r="E37" s="17"/>
    </row>
    <row r="38" spans="1:7" ht="14.45" customHeight="1" x14ac:dyDescent="0.25">
      <c r="A38" s="24" t="s">
        <v>66</v>
      </c>
      <c r="C38" s="17"/>
      <c r="E38" s="17"/>
    </row>
    <row r="43" spans="1:7" x14ac:dyDescent="0.25">
      <c r="C43" s="15"/>
      <c r="D43" s="15"/>
      <c r="E43" s="14"/>
      <c r="F43" s="14"/>
    </row>
    <row r="44" spans="1:7" x14ac:dyDescent="0.25">
      <c r="C44" s="15"/>
      <c r="D44" s="15"/>
      <c r="E44" s="14"/>
      <c r="F44" s="14"/>
    </row>
    <row r="45" spans="1:7" x14ac:dyDescent="0.25">
      <c r="B45" s="14"/>
      <c r="C45"/>
      <c r="D45"/>
    </row>
    <row r="46" spans="1:7" x14ac:dyDescent="0.25">
      <c r="B46" s="14"/>
      <c r="C46"/>
      <c r="D46"/>
    </row>
    <row r="47" spans="1:7" x14ac:dyDescent="0.25">
      <c r="B47" s="14"/>
      <c r="C47"/>
      <c r="D47"/>
    </row>
    <row r="48" spans="1:7" x14ac:dyDescent="0.25">
      <c r="B48" s="14"/>
      <c r="C48"/>
      <c r="D48"/>
    </row>
    <row r="49" spans="2:4" x14ac:dyDescent="0.25">
      <c r="B49" s="14"/>
      <c r="C49"/>
      <c r="D49"/>
    </row>
    <row r="50" spans="2:4" x14ac:dyDescent="0.25">
      <c r="B50" s="14"/>
      <c r="C50"/>
      <c r="D50"/>
    </row>
    <row r="51" spans="2:4" x14ac:dyDescent="0.25">
      <c r="B51" s="14"/>
      <c r="C51"/>
      <c r="D51"/>
    </row>
    <row r="52" spans="2:4" x14ac:dyDescent="0.25">
      <c r="B52" s="14"/>
      <c r="C52"/>
      <c r="D52"/>
    </row>
    <row r="53" spans="2:4" x14ac:dyDescent="0.25">
      <c r="B53" s="14"/>
      <c r="C53"/>
      <c r="D53"/>
    </row>
    <row r="54" spans="2:4" x14ac:dyDescent="0.25">
      <c r="B54" s="14"/>
      <c r="C54"/>
      <c r="D54"/>
    </row>
    <row r="55" spans="2:4" x14ac:dyDescent="0.25">
      <c r="B55" s="14"/>
      <c r="C55"/>
      <c r="D55"/>
    </row>
    <row r="56" spans="2:4" x14ac:dyDescent="0.25">
      <c r="C56"/>
      <c r="D56"/>
    </row>
    <row r="57" spans="2:4" x14ac:dyDescent="0.25"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2"/>
    </row>
    <row r="6" spans="1:8" ht="17.100000000000001" x14ac:dyDescent="0.4">
      <c r="A6" s="3"/>
    </row>
    <row r="7" spans="1:8" s="1" customFormat="1" ht="19.5" thickBot="1" x14ac:dyDescent="0.35">
      <c r="A7" s="13" t="s">
        <v>60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62</v>
      </c>
      <c r="F8" s="52"/>
      <c r="G8" s="26" t="s">
        <v>52</v>
      </c>
    </row>
    <row r="9" spans="1:8" s="1" customFormat="1" ht="15" customHeight="1" x14ac:dyDescent="0.2">
      <c r="A9" s="47"/>
      <c r="B9" s="50"/>
      <c r="C9" s="4" t="s">
        <v>56</v>
      </c>
      <c r="D9" s="4" t="s">
        <v>49</v>
      </c>
      <c r="E9" s="4" t="s">
        <v>56</v>
      </c>
      <c r="F9" s="4" t="s">
        <v>49</v>
      </c>
      <c r="G9" s="53" t="s">
        <v>63</v>
      </c>
    </row>
    <row r="10" spans="1:8" s="1" customFormat="1" ht="21" customHeight="1" thickBot="1" x14ac:dyDescent="0.25">
      <c r="A10" s="48"/>
      <c r="B10" s="51"/>
      <c r="C10" s="5" t="s">
        <v>57</v>
      </c>
      <c r="D10" s="25" t="s">
        <v>50</v>
      </c>
      <c r="E10" s="5" t="s">
        <v>64</v>
      </c>
      <c r="F10" s="25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0">
        <v>7861501.9899999993</v>
      </c>
      <c r="D11" s="38">
        <f>C11/C$35*100</f>
        <v>9.2714862796629873</v>
      </c>
      <c r="E11" s="30">
        <v>7385242.0700000003</v>
      </c>
      <c r="F11" s="38">
        <f>E11/E$35*100</f>
        <v>6.7255225425200171</v>
      </c>
      <c r="G11" s="36">
        <f>E11/C11*100</f>
        <v>93.941871151265858</v>
      </c>
    </row>
    <row r="12" spans="1:8" s="1" customFormat="1" ht="17.100000000000001" customHeight="1" x14ac:dyDescent="0.2">
      <c r="A12" s="18" t="s">
        <v>2</v>
      </c>
      <c r="B12" s="7" t="s">
        <v>35</v>
      </c>
      <c r="C12" s="30">
        <v>419107.46</v>
      </c>
      <c r="D12" s="39">
        <f t="shared" ref="D12:D28" si="0">C12/C$35*100</f>
        <v>0.49427565750630886</v>
      </c>
      <c r="E12" s="30">
        <v>589279.29</v>
      </c>
      <c r="F12" s="39">
        <f t="shared" ref="F12:F28" si="1">E12/E$35*100</f>
        <v>0.53663930189023457</v>
      </c>
      <c r="G12" s="36">
        <f t="shared" ref="G12:G28" si="2">E12/C12*100</f>
        <v>140.60338844839458</v>
      </c>
    </row>
    <row r="13" spans="1:8" s="1" customFormat="1" ht="17.100000000000001" customHeight="1" x14ac:dyDescent="0.2">
      <c r="A13" s="18" t="s">
        <v>3</v>
      </c>
      <c r="B13" s="7" t="s">
        <v>36</v>
      </c>
      <c r="C13" s="30">
        <v>11413145.450000001</v>
      </c>
      <c r="D13" s="39">
        <f t="shared" si="0"/>
        <v>13.460127795181426</v>
      </c>
      <c r="E13" s="30">
        <v>12452265.099999998</v>
      </c>
      <c r="F13" s="39">
        <f t="shared" si="1"/>
        <v>11.339911250259838</v>
      </c>
      <c r="G13" s="36">
        <f t="shared" si="2"/>
        <v>109.10458606308218</v>
      </c>
    </row>
    <row r="14" spans="1:8" s="1" customFormat="1" ht="17.100000000000001" customHeight="1" x14ac:dyDescent="0.2">
      <c r="A14" s="19" t="s">
        <v>4</v>
      </c>
      <c r="B14" s="7" t="s">
        <v>37</v>
      </c>
      <c r="C14" s="30">
        <v>9128.33</v>
      </c>
      <c r="D14" s="39">
        <f t="shared" si="0"/>
        <v>1.0765523745830159E-2</v>
      </c>
      <c r="E14" s="30">
        <v>0</v>
      </c>
      <c r="F14" s="39">
        <f t="shared" si="1"/>
        <v>0</v>
      </c>
      <c r="G14" s="36" t="s">
        <v>53</v>
      </c>
    </row>
    <row r="15" spans="1:8" s="1" customFormat="1" ht="17.100000000000001" customHeight="1" x14ac:dyDescent="0.2">
      <c r="A15" s="19" t="s">
        <v>5</v>
      </c>
      <c r="B15" s="7" t="s">
        <v>39</v>
      </c>
      <c r="C15" s="30">
        <v>0</v>
      </c>
      <c r="D15" s="39">
        <f t="shared" si="0"/>
        <v>0</v>
      </c>
      <c r="E15" s="30">
        <v>0</v>
      </c>
      <c r="F15" s="39">
        <f t="shared" si="1"/>
        <v>0</v>
      </c>
      <c r="G15" s="36" t="s">
        <v>53</v>
      </c>
    </row>
    <row r="16" spans="1:8" s="1" customFormat="1" ht="17.100000000000001" customHeight="1" x14ac:dyDescent="0.2">
      <c r="A16" s="19" t="s">
        <v>6</v>
      </c>
      <c r="B16" s="7" t="s">
        <v>40</v>
      </c>
      <c r="C16" s="30">
        <v>0</v>
      </c>
      <c r="D16" s="39">
        <f t="shared" si="0"/>
        <v>0</v>
      </c>
      <c r="E16" s="30">
        <v>101696.37</v>
      </c>
      <c r="F16" s="39">
        <f t="shared" si="1"/>
        <v>9.2611890367928898E-2</v>
      </c>
      <c r="G16" s="36" t="s">
        <v>53</v>
      </c>
    </row>
    <row r="17" spans="1:7" s="1" customFormat="1" ht="17.100000000000001" customHeight="1" x14ac:dyDescent="0.2">
      <c r="A17" s="19" t="s">
        <v>7</v>
      </c>
      <c r="B17" s="7" t="s">
        <v>67</v>
      </c>
      <c r="C17" s="30">
        <v>59204.94</v>
      </c>
      <c r="D17" s="39">
        <f t="shared" si="0"/>
        <v>6.982352603821837E-2</v>
      </c>
      <c r="E17" s="30">
        <v>59787.8</v>
      </c>
      <c r="F17" s="39">
        <f t="shared" si="1"/>
        <v>5.4446989395390027E-2</v>
      </c>
      <c r="G17" s="36">
        <f t="shared" si="2"/>
        <v>100.98447866005775</v>
      </c>
    </row>
    <row r="18" spans="1:7" s="1" customFormat="1" ht="17.100000000000001" customHeight="1" x14ac:dyDescent="0.2">
      <c r="A18" s="19" t="s">
        <v>8</v>
      </c>
      <c r="B18" s="7" t="s">
        <v>41</v>
      </c>
      <c r="C18" s="30">
        <v>3542486.9799999995</v>
      </c>
      <c r="D18" s="39">
        <f t="shared" si="0"/>
        <v>4.1778427929844968</v>
      </c>
      <c r="E18" s="30">
        <v>5039863.5200000005</v>
      </c>
      <c r="F18" s="39">
        <f t="shared" si="1"/>
        <v>4.5896553415187222</v>
      </c>
      <c r="G18" s="36">
        <f t="shared" si="2"/>
        <v>142.26907673772175</v>
      </c>
    </row>
    <row r="19" spans="1:7" s="1" customFormat="1" ht="17.100000000000001" customHeight="1" x14ac:dyDescent="0.2">
      <c r="A19" s="19" t="s">
        <v>9</v>
      </c>
      <c r="B19" s="7" t="s">
        <v>42</v>
      </c>
      <c r="C19" s="30">
        <v>2718311.26</v>
      </c>
      <c r="D19" s="39">
        <f t="shared" si="0"/>
        <v>3.205848651186745</v>
      </c>
      <c r="E19" s="30">
        <v>10837164.25</v>
      </c>
      <c r="F19" s="39">
        <f t="shared" si="1"/>
        <v>9.8690864523506452</v>
      </c>
      <c r="G19" s="36">
        <f t="shared" si="2"/>
        <v>398.67267628505505</v>
      </c>
    </row>
    <row r="20" spans="1:7" s="1" customFormat="1" ht="17.100000000000001" customHeight="1" x14ac:dyDescent="0.2">
      <c r="A20" s="19" t="s">
        <v>10</v>
      </c>
      <c r="B20" s="7" t="s">
        <v>44</v>
      </c>
      <c r="C20" s="30">
        <v>45013910.890000008</v>
      </c>
      <c r="D20" s="39">
        <f t="shared" si="0"/>
        <v>53.087292700743504</v>
      </c>
      <c r="E20" s="30">
        <v>57168776.57</v>
      </c>
      <c r="F20" s="39">
        <f t="shared" si="1"/>
        <v>52.061921857874204</v>
      </c>
      <c r="G20" s="36">
        <f t="shared" si="2"/>
        <v>127.00246532611375</v>
      </c>
    </row>
    <row r="21" spans="1:7" s="1" customFormat="1" ht="17.100000000000001" customHeight="1" x14ac:dyDescent="0.2">
      <c r="A21" s="19" t="s">
        <v>11</v>
      </c>
      <c r="B21" s="7" t="s">
        <v>45</v>
      </c>
      <c r="C21" s="30">
        <v>0</v>
      </c>
      <c r="D21" s="39">
        <f t="shared" si="0"/>
        <v>0</v>
      </c>
      <c r="E21" s="30">
        <v>0</v>
      </c>
      <c r="F21" s="39">
        <f t="shared" si="1"/>
        <v>0</v>
      </c>
      <c r="G21" s="36" t="s">
        <v>53</v>
      </c>
    </row>
    <row r="22" spans="1:7" s="1" customFormat="1" ht="17.100000000000001" customHeight="1" x14ac:dyDescent="0.2">
      <c r="A22" s="19" t="s">
        <v>12</v>
      </c>
      <c r="B22" s="7" t="s">
        <v>46</v>
      </c>
      <c r="C22" s="30">
        <v>0</v>
      </c>
      <c r="D22" s="39">
        <f t="shared" si="0"/>
        <v>0</v>
      </c>
      <c r="E22" s="30">
        <v>0</v>
      </c>
      <c r="F22" s="39">
        <f t="shared" si="1"/>
        <v>0</v>
      </c>
      <c r="G22" s="36" t="s">
        <v>53</v>
      </c>
    </row>
    <row r="23" spans="1:7" s="1" customFormat="1" ht="17.100000000000001" customHeight="1" x14ac:dyDescent="0.2">
      <c r="A23" s="19" t="s">
        <v>13</v>
      </c>
      <c r="B23" s="7" t="s">
        <v>47</v>
      </c>
      <c r="C23" s="30">
        <v>622739.4</v>
      </c>
      <c r="D23" s="39">
        <f t="shared" si="0"/>
        <v>0.73442960521410017</v>
      </c>
      <c r="E23" s="30">
        <v>351299.60000000003</v>
      </c>
      <c r="F23" s="39">
        <f t="shared" si="1"/>
        <v>0.31991820397814874</v>
      </c>
      <c r="G23" s="36">
        <f t="shared" si="2"/>
        <v>56.411975860207342</v>
      </c>
    </row>
    <row r="24" spans="1:7" s="1" customFormat="1" ht="17.100000000000001" customHeight="1" x14ac:dyDescent="0.2">
      <c r="A24" s="19" t="s">
        <v>14</v>
      </c>
      <c r="B24" s="7" t="s">
        <v>43</v>
      </c>
      <c r="C24" s="30">
        <v>622419.27999999991</v>
      </c>
      <c r="D24" s="39">
        <f t="shared" si="0"/>
        <v>0.73405207071857725</v>
      </c>
      <c r="E24" s="30">
        <v>459761.05</v>
      </c>
      <c r="F24" s="39">
        <f t="shared" si="1"/>
        <v>0.41869085354810481</v>
      </c>
      <c r="G24" s="36">
        <f t="shared" si="2"/>
        <v>73.866775142312434</v>
      </c>
    </row>
    <row r="25" spans="1:7" s="1" customFormat="1" ht="17.100000000000001" customHeight="1" x14ac:dyDescent="0.2">
      <c r="A25" s="19" t="s">
        <v>15</v>
      </c>
      <c r="B25" s="7" t="s">
        <v>68</v>
      </c>
      <c r="C25" s="30">
        <v>0</v>
      </c>
      <c r="D25" s="39">
        <f t="shared" si="0"/>
        <v>0</v>
      </c>
      <c r="E25" s="30">
        <v>0</v>
      </c>
      <c r="F25" s="39">
        <f t="shared" si="1"/>
        <v>0</v>
      </c>
      <c r="G25" s="36" t="s">
        <v>53</v>
      </c>
    </row>
    <row r="26" spans="1:7" s="1" customFormat="1" ht="17.100000000000001" customHeight="1" x14ac:dyDescent="0.2">
      <c r="A26" s="19" t="s">
        <v>16</v>
      </c>
      <c r="B26" s="7" t="s">
        <v>69</v>
      </c>
      <c r="C26" s="30">
        <v>148908.18</v>
      </c>
      <c r="D26" s="39">
        <f t="shared" si="0"/>
        <v>0.1756153149303708</v>
      </c>
      <c r="E26" s="30">
        <v>102356.81</v>
      </c>
      <c r="F26" s="39">
        <f t="shared" si="1"/>
        <v>9.3213333633549847E-2</v>
      </c>
      <c r="G26" s="36">
        <f t="shared" si="2"/>
        <v>68.738204979739876</v>
      </c>
    </row>
    <row r="27" spans="1:7" s="1" customFormat="1" ht="17.100000000000001" customHeight="1" x14ac:dyDescent="0.2">
      <c r="A27" s="19" t="s">
        <v>17</v>
      </c>
      <c r="B27" s="7" t="s">
        <v>48</v>
      </c>
      <c r="C27" s="30">
        <v>0</v>
      </c>
      <c r="D27" s="39">
        <f t="shared" si="0"/>
        <v>0</v>
      </c>
      <c r="E27" s="30">
        <v>0</v>
      </c>
      <c r="F27" s="39">
        <f t="shared" si="1"/>
        <v>0</v>
      </c>
      <c r="G27" s="36" t="s">
        <v>53</v>
      </c>
    </row>
    <row r="28" spans="1:7" s="1" customFormat="1" ht="17.100000000000001" customHeight="1" x14ac:dyDescent="0.2">
      <c r="A28" s="19" t="s">
        <v>18</v>
      </c>
      <c r="B28" s="7" t="s">
        <v>38</v>
      </c>
      <c r="C28" s="30">
        <v>6260.079999999999</v>
      </c>
      <c r="D28" s="39">
        <f t="shared" si="0"/>
        <v>7.3828443856429884E-3</v>
      </c>
      <c r="E28" s="30">
        <v>4500.29</v>
      </c>
      <c r="F28" s="39">
        <f t="shared" si="1"/>
        <v>4.0982816211029638E-3</v>
      </c>
      <c r="G28" s="36">
        <f t="shared" si="2"/>
        <v>71.888697908013967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32">
        <f>SUM(C11:C28)</f>
        <v>72437124.240000024</v>
      </c>
      <c r="D29" s="40">
        <f>SUM(D11:D28)</f>
        <v>85.428942762298206</v>
      </c>
      <c r="E29" s="32">
        <f>SUM(E11:E28)</f>
        <v>94551992.719999999</v>
      </c>
      <c r="F29" s="40">
        <f>SUM(F11:F28)</f>
        <v>86.105716298957873</v>
      </c>
      <c r="G29" s="9">
        <f>E29/C29*100</f>
        <v>130.52974384616454</v>
      </c>
    </row>
    <row r="30" spans="1:7" s="1" customFormat="1" ht="17.100000000000001" customHeight="1" x14ac:dyDescent="0.2">
      <c r="A30" s="21" t="s">
        <v>27</v>
      </c>
      <c r="B30" s="42" t="s">
        <v>23</v>
      </c>
      <c r="C30" s="30">
        <v>11109989.530000001</v>
      </c>
      <c r="D30" s="39">
        <f>C30/C$35*100</f>
        <v>13.102599938996452</v>
      </c>
      <c r="E30" s="30">
        <v>13970265.32</v>
      </c>
      <c r="F30" s="39">
        <f>E30/E$35*100</f>
        <v>12.722309362927303</v>
      </c>
      <c r="G30" s="36">
        <f>E30/C30*100</f>
        <v>125.74508087767747</v>
      </c>
    </row>
    <row r="31" spans="1:7" s="1" customFormat="1" ht="17.100000000000001" customHeight="1" x14ac:dyDescent="0.2">
      <c r="A31" s="21" t="s">
        <v>24</v>
      </c>
      <c r="B31" s="43" t="s">
        <v>25</v>
      </c>
      <c r="C31" s="30">
        <v>28644.899999999998</v>
      </c>
      <c r="D31" s="39">
        <f t="shared" ref="D31:D33" si="3">C31/C$35*100</f>
        <v>3.3782449927525666E-2</v>
      </c>
      <c r="E31" s="30">
        <v>35332.89</v>
      </c>
      <c r="F31" s="39">
        <f>E31/E$35*100</f>
        <v>3.2176622774855106E-2</v>
      </c>
      <c r="G31" s="36">
        <f t="shared" ref="G31:G32" si="4">E31/C31*100</f>
        <v>123.34792580878273</v>
      </c>
    </row>
    <row r="32" spans="1:7" s="1" customFormat="1" ht="17.100000000000001" customHeight="1" x14ac:dyDescent="0.2">
      <c r="A32" s="21" t="s">
        <v>26</v>
      </c>
      <c r="B32" s="44" t="s">
        <v>28</v>
      </c>
      <c r="C32" s="30">
        <v>1216493.1100000001</v>
      </c>
      <c r="D32" s="39">
        <f t="shared" si="3"/>
        <v>1.4346748487777921</v>
      </c>
      <c r="E32" s="30">
        <v>1251602.68</v>
      </c>
      <c r="F32" s="39">
        <f>E32/E$35*100</f>
        <v>1.1397977153399477</v>
      </c>
      <c r="G32" s="36">
        <f t="shared" si="4"/>
        <v>102.88612978662903</v>
      </c>
    </row>
    <row r="33" spans="1:7" s="1" customFormat="1" ht="17.100000000000001" customHeight="1" x14ac:dyDescent="0.2">
      <c r="A33" s="19" t="s">
        <v>21</v>
      </c>
      <c r="B33" s="44" t="s">
        <v>33</v>
      </c>
      <c r="C33" s="30">
        <v>0</v>
      </c>
      <c r="D33" s="39">
        <f t="shared" si="3"/>
        <v>0</v>
      </c>
      <c r="E33" s="30">
        <v>0</v>
      </c>
      <c r="F33" s="39">
        <f>E33/E$35*100</f>
        <v>0</v>
      </c>
      <c r="G33" s="36" t="s">
        <v>53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33">
        <f>SUM(C30:C33)</f>
        <v>12355127.540000001</v>
      </c>
      <c r="D34" s="41">
        <f>SUM(D30:D33)</f>
        <v>14.571057237701769</v>
      </c>
      <c r="E34" s="33">
        <f>SUM(E30:E33)</f>
        <v>15257200.890000001</v>
      </c>
      <c r="F34" s="41">
        <f>SUM(F30:F33)</f>
        <v>13.894283701042106</v>
      </c>
      <c r="G34" s="11">
        <f>E34/C34*100</f>
        <v>123.48881742098148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</f>
        <v>84792251.780000031</v>
      </c>
      <c r="D35" s="27">
        <f>D29+D34</f>
        <v>99.999999999999972</v>
      </c>
      <c r="E35" s="27">
        <f>E29+E34</f>
        <v>109809193.61</v>
      </c>
      <c r="F35" s="27">
        <f>F29+F34</f>
        <v>99.999999999999972</v>
      </c>
      <c r="G35" s="37">
        <f>E35/C35*100</f>
        <v>129.50380642668665</v>
      </c>
    </row>
    <row r="36" spans="1:7" x14ac:dyDescent="0.25">
      <c r="C36" s="28"/>
      <c r="D36" s="28"/>
      <c r="E36" s="28"/>
    </row>
    <row r="37" spans="1:7" x14ac:dyDescent="0.25">
      <c r="A37" s="34" t="s">
        <v>65</v>
      </c>
      <c r="C37" s="29"/>
      <c r="D37" s="28"/>
      <c r="E37" s="29"/>
    </row>
    <row r="38" spans="1:7" ht="14.45" customHeight="1" x14ac:dyDescent="0.25">
      <c r="A38" s="24" t="s">
        <v>66</v>
      </c>
      <c r="C38" s="17"/>
      <c r="E38" s="17"/>
    </row>
    <row r="39" spans="1:7" x14ac:dyDescent="0.25">
      <c r="A39" s="35"/>
    </row>
    <row r="43" spans="1:7" x14ac:dyDescent="0.25">
      <c r="C43" s="15"/>
      <c r="D43" s="15"/>
      <c r="E43" s="15"/>
      <c r="F43" s="15"/>
    </row>
    <row r="44" spans="1:7" x14ac:dyDescent="0.25">
      <c r="C44" s="15"/>
      <c r="D44" s="15"/>
      <c r="E44" s="15"/>
      <c r="F44" s="15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  <row r="55" spans="3:6" x14ac:dyDescent="0.25">
      <c r="C55" s="15"/>
      <c r="D55" s="15"/>
      <c r="E55" s="15"/>
      <c r="F55" s="15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2020-07-06T12:07:13Z</cp:lastPrinted>
  <dcterms:created xsi:type="dcterms:W3CDTF">2018-01-08T12:56:16Z</dcterms:created>
  <dcterms:modified xsi:type="dcterms:W3CDTF">2023-07-13T13:27:46Z</dcterms:modified>
</cp:coreProperties>
</file>