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2\GODIŠNJI\KONAČNI 2022\Jezici\HR EVLADA UPLOAD 1X0723\"/>
    </mc:Choice>
  </mc:AlternateContent>
  <xr:revisionPtr revIDLastSave="0" documentId="13_ncr:1_{C851F442-A850-495E-8537-34C80588EC98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BiH" sheetId="25" r:id="rId1"/>
    <sheet name="FBiH" sheetId="28" r:id="rId2"/>
    <sheet name="RS" sheetId="2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" i="25" l="1"/>
  <c r="M21" i="28"/>
  <c r="M28" i="28" s="1"/>
  <c r="N28" i="28"/>
  <c r="N24" i="28"/>
  <c r="N27" i="29"/>
  <c r="H35" i="25"/>
  <c r="H28" i="28"/>
  <c r="H27" i="29"/>
  <c r="J25" i="25"/>
  <c r="J27" i="29" l="1"/>
  <c r="J28" i="28" l="1"/>
  <c r="L28" i="28"/>
  <c r="N18" i="28"/>
  <c r="N17" i="28"/>
  <c r="M17" i="28"/>
  <c r="J15" i="25" l="1"/>
  <c r="I15" i="25"/>
  <c r="I11" i="25"/>
  <c r="I10" i="25"/>
  <c r="I13" i="25"/>
  <c r="I12" i="25"/>
  <c r="I34" i="25"/>
  <c r="K15" i="25"/>
  <c r="K10" i="25"/>
  <c r="K33" i="25"/>
  <c r="K31" i="25"/>
  <c r="I33" i="25"/>
  <c r="I32" i="25"/>
  <c r="I31" i="25"/>
  <c r="I28" i="25"/>
  <c r="K21" i="25"/>
  <c r="I21" i="25"/>
  <c r="M33" i="25" l="1"/>
  <c r="M15" i="25"/>
  <c r="M31" i="25"/>
  <c r="M21" i="25"/>
  <c r="M10" i="25"/>
  <c r="N19" i="28"/>
  <c r="N20" i="28"/>
  <c r="N21" i="28"/>
  <c r="N22" i="28"/>
  <c r="N23" i="28"/>
  <c r="N25" i="28"/>
  <c r="N26" i="28"/>
  <c r="N27" i="28"/>
  <c r="M27" i="28"/>
  <c r="M26" i="28"/>
  <c r="M25" i="28"/>
  <c r="M24" i="28"/>
  <c r="M23" i="28"/>
  <c r="L27" i="29" l="1"/>
  <c r="K27" i="29"/>
  <c r="I27" i="29"/>
  <c r="F27" i="29"/>
  <c r="E27" i="29"/>
  <c r="D27" i="29"/>
  <c r="C27" i="29"/>
  <c r="K28" i="28"/>
  <c r="I28" i="28"/>
  <c r="F28" i="28"/>
  <c r="E28" i="28"/>
  <c r="D28" i="28"/>
  <c r="C28" i="28"/>
  <c r="C34" i="25" l="1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D10" i="25"/>
  <c r="E10" i="25"/>
  <c r="F10" i="25"/>
  <c r="D11" i="25"/>
  <c r="E11" i="25"/>
  <c r="F11" i="25"/>
  <c r="D12" i="25"/>
  <c r="E12" i="25"/>
  <c r="F12" i="25"/>
  <c r="D13" i="25"/>
  <c r="E13" i="25"/>
  <c r="F13" i="25"/>
  <c r="D14" i="25"/>
  <c r="E14" i="25"/>
  <c r="F14" i="25"/>
  <c r="D15" i="25"/>
  <c r="E15" i="25"/>
  <c r="F15" i="25"/>
  <c r="D16" i="25"/>
  <c r="E16" i="25"/>
  <c r="F16" i="25"/>
  <c r="D17" i="25"/>
  <c r="E17" i="25"/>
  <c r="F17" i="25"/>
  <c r="D18" i="25"/>
  <c r="E18" i="25"/>
  <c r="F18" i="25"/>
  <c r="D19" i="25"/>
  <c r="E19" i="25"/>
  <c r="F19" i="25"/>
  <c r="D20" i="25"/>
  <c r="E20" i="25"/>
  <c r="F20" i="25"/>
  <c r="D21" i="25"/>
  <c r="E21" i="25"/>
  <c r="F21" i="25"/>
  <c r="D22" i="25"/>
  <c r="E22" i="25"/>
  <c r="F22" i="25"/>
  <c r="D23" i="25"/>
  <c r="E23" i="25"/>
  <c r="F23" i="25"/>
  <c r="H23" i="25" s="1"/>
  <c r="D24" i="25"/>
  <c r="E24" i="25"/>
  <c r="F24" i="25"/>
  <c r="D25" i="25"/>
  <c r="E25" i="25"/>
  <c r="F25" i="25"/>
  <c r="D26" i="25"/>
  <c r="E26" i="25"/>
  <c r="F26" i="25"/>
  <c r="D27" i="25"/>
  <c r="E27" i="25"/>
  <c r="F27" i="25"/>
  <c r="D28" i="25"/>
  <c r="E28" i="25"/>
  <c r="F28" i="25"/>
  <c r="D29" i="25"/>
  <c r="E29" i="25"/>
  <c r="F29" i="25"/>
  <c r="D30" i="25"/>
  <c r="E30" i="25"/>
  <c r="F30" i="25"/>
  <c r="D31" i="25"/>
  <c r="E31" i="25"/>
  <c r="F31" i="25"/>
  <c r="D32" i="25"/>
  <c r="E32" i="25"/>
  <c r="F32" i="25"/>
  <c r="D33" i="25"/>
  <c r="E33" i="25"/>
  <c r="F33" i="25"/>
  <c r="D34" i="25"/>
  <c r="E34" i="25"/>
  <c r="F34" i="25"/>
  <c r="H30" i="25" l="1"/>
  <c r="H26" i="25"/>
  <c r="H22" i="25"/>
  <c r="H18" i="25"/>
  <c r="H14" i="25"/>
  <c r="G10" i="25"/>
  <c r="H27" i="25"/>
  <c r="H19" i="25"/>
  <c r="H24" i="25"/>
  <c r="H20" i="25"/>
  <c r="H16" i="25"/>
  <c r="H12" i="25"/>
  <c r="H29" i="25"/>
  <c r="H25" i="25"/>
  <c r="H17" i="25"/>
  <c r="H15" i="25"/>
  <c r="H33" i="25"/>
  <c r="H28" i="25"/>
  <c r="H21" i="25"/>
  <c r="H13" i="25"/>
  <c r="F35" i="25"/>
  <c r="H32" i="25"/>
  <c r="H10" i="25"/>
  <c r="H31" i="25"/>
  <c r="H11" i="25"/>
  <c r="H34" i="25"/>
  <c r="C35" i="25"/>
  <c r="J31" i="25" l="1"/>
  <c r="L31" i="25"/>
  <c r="J32" i="25"/>
  <c r="K32" i="25"/>
  <c r="M32" i="25" s="1"/>
  <c r="L32" i="25"/>
  <c r="J33" i="25"/>
  <c r="L33" i="25"/>
  <c r="J29" i="25"/>
  <c r="K29" i="25"/>
  <c r="L29" i="25"/>
  <c r="J30" i="25"/>
  <c r="K30" i="25"/>
  <c r="L30" i="25"/>
  <c r="I30" i="25"/>
  <c r="I29" i="25"/>
  <c r="J28" i="25"/>
  <c r="K28" i="25"/>
  <c r="M28" i="25" s="1"/>
  <c r="L28" i="25"/>
  <c r="J22" i="25"/>
  <c r="K22" i="25"/>
  <c r="L22" i="25"/>
  <c r="J23" i="25"/>
  <c r="K23" i="25"/>
  <c r="L23" i="25"/>
  <c r="J24" i="25"/>
  <c r="K24" i="25"/>
  <c r="L24" i="25"/>
  <c r="K25" i="25"/>
  <c r="L25" i="25"/>
  <c r="J26" i="25"/>
  <c r="K26" i="25"/>
  <c r="L26" i="25"/>
  <c r="J27" i="25"/>
  <c r="K27" i="25"/>
  <c r="L27" i="25"/>
  <c r="I23" i="25"/>
  <c r="I24" i="25"/>
  <c r="I25" i="25"/>
  <c r="I26" i="25"/>
  <c r="I27" i="25"/>
  <c r="I22" i="25"/>
  <c r="J21" i="25"/>
  <c r="L21" i="25"/>
  <c r="J19" i="25"/>
  <c r="K19" i="25"/>
  <c r="L19" i="25"/>
  <c r="J20" i="25"/>
  <c r="K20" i="25"/>
  <c r="L20" i="25"/>
  <c r="I20" i="25"/>
  <c r="I19" i="25"/>
  <c r="J18" i="25"/>
  <c r="K18" i="25"/>
  <c r="L18" i="25"/>
  <c r="I18" i="25"/>
  <c r="J16" i="25"/>
  <c r="K16" i="25"/>
  <c r="L16" i="25"/>
  <c r="J17" i="25"/>
  <c r="K17" i="25"/>
  <c r="L17" i="25"/>
  <c r="I17" i="25"/>
  <c r="I16" i="25"/>
  <c r="J13" i="25"/>
  <c r="K13" i="25"/>
  <c r="M13" i="25" s="1"/>
  <c r="L13" i="25"/>
  <c r="J14" i="25"/>
  <c r="K14" i="25"/>
  <c r="L14" i="25"/>
  <c r="L15" i="25"/>
  <c r="I14" i="25"/>
  <c r="J12" i="25"/>
  <c r="K12" i="25"/>
  <c r="M12" i="25" s="1"/>
  <c r="L12" i="25"/>
  <c r="J11" i="25"/>
  <c r="K11" i="25"/>
  <c r="M11" i="25" s="1"/>
  <c r="L11" i="25"/>
  <c r="J10" i="25"/>
  <c r="L10" i="25"/>
  <c r="J34" i="25"/>
  <c r="K34" i="25"/>
  <c r="M34" i="25" s="1"/>
  <c r="L34" i="25"/>
  <c r="J35" i="25" l="1"/>
  <c r="M26" i="25"/>
  <c r="M29" i="25"/>
  <c r="M20" i="25"/>
  <c r="M25" i="25"/>
  <c r="M30" i="25"/>
  <c r="M17" i="25"/>
  <c r="M22" i="25"/>
  <c r="M24" i="25"/>
  <c r="M14" i="25"/>
  <c r="M27" i="25"/>
  <c r="M23" i="25"/>
  <c r="M16" i="25"/>
  <c r="M18" i="25"/>
  <c r="M19" i="25"/>
  <c r="N34" i="25"/>
  <c r="I35" i="25"/>
  <c r="M19" i="28"/>
  <c r="M18" i="28"/>
  <c r="M35" i="25" l="1"/>
  <c r="N17" i="25"/>
  <c r="N25" i="25"/>
  <c r="N16" i="25"/>
  <c r="N20" i="25"/>
  <c r="N24" i="25"/>
  <c r="N12" i="25"/>
  <c r="N23" i="25"/>
  <c r="N30" i="25"/>
  <c r="N26" i="25"/>
  <c r="N19" i="25"/>
  <c r="N13" i="25"/>
  <c r="N27" i="25"/>
  <c r="N22" i="25"/>
  <c r="N29" i="25"/>
  <c r="K35" i="25" l="1"/>
  <c r="G31" i="25"/>
  <c r="G15" i="25"/>
  <c r="G21" i="25"/>
  <c r="G18" i="25"/>
  <c r="G32" i="25"/>
  <c r="H17" i="28"/>
  <c r="G24" i="28"/>
  <c r="H24" i="28"/>
  <c r="G22" i="28"/>
  <c r="H22" i="28"/>
  <c r="G26" i="28"/>
  <c r="H26" i="28"/>
  <c r="G23" i="28"/>
  <c r="H23" i="28"/>
  <c r="G25" i="28"/>
  <c r="H25" i="28"/>
  <c r="G20" i="28"/>
  <c r="H20" i="28"/>
  <c r="G18" i="28"/>
  <c r="H18" i="28"/>
  <c r="G21" i="28"/>
  <c r="H21" i="28"/>
  <c r="G27" i="28"/>
  <c r="H27" i="28"/>
  <c r="G19" i="28"/>
  <c r="H19" i="28"/>
  <c r="G17" i="28"/>
  <c r="G17" i="25"/>
  <c r="G25" i="25"/>
  <c r="G16" i="25"/>
  <c r="G20" i="25"/>
  <c r="G24" i="25"/>
  <c r="G12" i="25"/>
  <c r="G23" i="25"/>
  <c r="G30" i="25"/>
  <c r="G26" i="25"/>
  <c r="G19" i="25"/>
  <c r="G27" i="25"/>
  <c r="G22" i="25"/>
  <c r="G29" i="25"/>
  <c r="G34" i="25"/>
  <c r="G28" i="25"/>
  <c r="M20" i="28"/>
  <c r="M22" i="28"/>
  <c r="N15" i="29"/>
  <c r="N21" i="29"/>
  <c r="N14" i="29"/>
  <c r="N17" i="29"/>
  <c r="N20" i="29"/>
  <c r="N13" i="29"/>
  <c r="N19" i="29"/>
  <c r="N25" i="29"/>
  <c r="N22" i="29"/>
  <c r="N16" i="29"/>
  <c r="N23" i="29"/>
  <c r="N18" i="29"/>
  <c r="N24" i="29"/>
  <c r="N26" i="29"/>
  <c r="M24" i="29"/>
  <c r="M18" i="29"/>
  <c r="M23" i="29"/>
  <c r="M16" i="29"/>
  <c r="M22" i="29"/>
  <c r="M25" i="29"/>
  <c r="M19" i="29"/>
  <c r="M13" i="29"/>
  <c r="M20" i="29"/>
  <c r="M17" i="29"/>
  <c r="M14" i="29"/>
  <c r="M21" i="29"/>
  <c r="M15" i="29"/>
  <c r="M26" i="29"/>
  <c r="H15" i="29"/>
  <c r="H21" i="29"/>
  <c r="H14" i="29"/>
  <c r="H17" i="29"/>
  <c r="H20" i="29"/>
  <c r="H13" i="29"/>
  <c r="H19" i="29"/>
  <c r="H25" i="29"/>
  <c r="H22" i="29"/>
  <c r="H16" i="29"/>
  <c r="H23" i="29"/>
  <c r="H18" i="29"/>
  <c r="H24" i="29"/>
  <c r="G15" i="29"/>
  <c r="G21" i="29"/>
  <c r="G14" i="29"/>
  <c r="G17" i="29"/>
  <c r="G20" i="29"/>
  <c r="G13" i="29"/>
  <c r="G19" i="29"/>
  <c r="G25" i="29"/>
  <c r="G22" i="29"/>
  <c r="G16" i="29"/>
  <c r="G23" i="29"/>
  <c r="G18" i="29"/>
  <c r="G24" i="29"/>
  <c r="H26" i="29"/>
  <c r="G26" i="29"/>
  <c r="O28" i="28" l="1"/>
  <c r="G27" i="29"/>
  <c r="G28" i="28"/>
  <c r="M27" i="29"/>
  <c r="L35" i="25"/>
  <c r="O19" i="28"/>
  <c r="O21" i="28"/>
  <c r="E35" i="25"/>
  <c r="D35" i="25"/>
  <c r="N33" i="25"/>
  <c r="N31" i="25"/>
  <c r="O31" i="25" s="1"/>
  <c r="N21" i="25"/>
  <c r="N32" i="25"/>
  <c r="N10" i="25"/>
  <c r="N11" i="25"/>
  <c r="O11" i="25" s="1"/>
  <c r="N14" i="25"/>
  <c r="N15" i="25"/>
  <c r="N18" i="25"/>
  <c r="N28" i="25"/>
  <c r="O27" i="25"/>
  <c r="O26" i="25"/>
  <c r="O23" i="25"/>
  <c r="O12" i="25"/>
  <c r="O20" i="25"/>
  <c r="O25" i="25"/>
  <c r="O34" i="25"/>
  <c r="O22" i="25"/>
  <c r="O19" i="25"/>
  <c r="O30" i="25"/>
  <c r="O24" i="25"/>
  <c r="O16" i="25"/>
  <c r="O17" i="25"/>
  <c r="O29" i="25"/>
  <c r="G13" i="25"/>
  <c r="G33" i="25"/>
  <c r="G11" i="25"/>
  <c r="G14" i="25"/>
  <c r="O17" i="28"/>
  <c r="O27" i="28"/>
  <c r="O18" i="28"/>
  <c r="O25" i="28"/>
  <c r="O26" i="28"/>
  <c r="O24" i="28"/>
  <c r="O20" i="28"/>
  <c r="O23" i="28"/>
  <c r="O22" i="28"/>
  <c r="O24" i="29"/>
  <c r="O22" i="29"/>
  <c r="O17" i="29"/>
  <c r="O26" i="29"/>
  <c r="O18" i="29"/>
  <c r="O16" i="29"/>
  <c r="O25" i="29"/>
  <c r="O20" i="29"/>
  <c r="O14" i="29"/>
  <c r="O15" i="29"/>
  <c r="O23" i="29"/>
  <c r="O19" i="29"/>
  <c r="O13" i="29"/>
  <c r="O21" i="29"/>
  <c r="O10" i="25" l="1"/>
  <c r="O27" i="29"/>
  <c r="O21" i="25"/>
  <c r="O33" i="25"/>
  <c r="O28" i="25"/>
  <c r="G35" i="25"/>
  <c r="O32" i="25"/>
  <c r="O15" i="25"/>
  <c r="O18" i="25"/>
  <c r="O13" i="25"/>
  <c r="O14" i="25"/>
  <c r="O35" i="25" l="1"/>
</calcChain>
</file>

<file path=xl/sharedStrings.xml><?xml version="1.0" encoding="utf-8"?>
<sst xmlns="http://schemas.openxmlformats.org/spreadsheetml/2006/main" count="187" uniqueCount="68">
  <si>
    <t>STATISTIKA TRŽIŠTA OSIGURANJA U BOSNI I HERCEGOVINI</t>
  </si>
  <si>
    <t>Broj</t>
  </si>
  <si>
    <t>1.</t>
  </si>
  <si>
    <t>2.</t>
  </si>
  <si>
    <t>Ukupno: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</si>
  <si>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</si>
  <si>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</si>
  <si>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</si>
  <si>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</si>
  <si>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</si>
  <si>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</si>
  <si>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</si>
  <si>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</si>
  <si>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</si>
  <si>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</si>
  <si>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</si>
  <si>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</si>
  <si>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</si>
  <si>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</si>
  <si>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</si>
  <si>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</si>
  <si>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</si>
  <si>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</si>
  <si>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</si>
  <si>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</si>
  <si>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</si>
  <si>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</si>
  <si>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</si>
  <si>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ASA osiguranje d.d.</t>
  </si>
  <si>
    <t>Camelija osiguranje d.d.</t>
  </si>
  <si>
    <t>Central osiguranje d.d.</t>
  </si>
  <si>
    <t>Croatia osiguranje d.d.</t>
  </si>
  <si>
    <t>Drina osiguranje a.d.</t>
  </si>
  <si>
    <t>Dunav osiguranje a.d.</t>
  </si>
  <si>
    <t>Euroherc osiguranje d.d.</t>
  </si>
  <si>
    <t>Grawe osiguranje d.d.</t>
  </si>
  <si>
    <t>Mikrofin osiguranje a.d.</t>
  </si>
  <si>
    <t>Osiguranje Aura a.d.</t>
  </si>
  <si>
    <t>Triglav osiguranje d.d.</t>
  </si>
  <si>
    <t>Uniqa osiguranje d.d.</t>
  </si>
  <si>
    <t>Wiener osiguranje a.d.</t>
  </si>
  <si>
    <t>Sarajevo osiguranje d.d.</t>
  </si>
  <si>
    <t>Osiguranje Garant d.d.</t>
  </si>
  <si>
    <t>Brčko osiguranje d.d.</t>
  </si>
  <si>
    <t>Grawe osiguranje a.d.</t>
  </si>
  <si>
    <t>Krajina osiguranje a.d.</t>
  </si>
  <si>
    <t>Nešković osiguranje a.d.</t>
  </si>
  <si>
    <t>Triglav osiguranje a.d.</t>
  </si>
  <si>
    <t>Euros osiguranje a.d.</t>
  </si>
  <si>
    <t>Indeks rasta</t>
  </si>
  <si>
    <t>Premium osiguranje a.d.</t>
  </si>
  <si>
    <t>Neživot</t>
  </si>
  <si>
    <t>Život</t>
  </si>
  <si>
    <t>Ukupno</t>
  </si>
  <si>
    <t>Premija</t>
  </si>
  <si>
    <t>Vienna osiguranje d.d.</t>
  </si>
  <si>
    <t>Adriatic osiguranje d.d.</t>
  </si>
  <si>
    <t>SAS - Super P osiguranje a.d.</t>
  </si>
  <si>
    <t>Br.</t>
  </si>
  <si>
    <t>22/21</t>
  </si>
  <si>
    <t>I-XII-2021*</t>
  </si>
  <si>
    <t>I-XII-2022**</t>
  </si>
  <si>
    <t>Osiguravajuće društvo</t>
  </si>
  <si>
    <t>Premija po osiguravajućim društvima u Bosni i Hercegovini za 2021. i 2022. godinu (u KM)</t>
  </si>
  <si>
    <t>Premija po osiguravajućim društvima u Federaciji Bosne i Hercegovine za 2021. i 2022. godinu (u KM)</t>
  </si>
  <si>
    <t>Premija po osiguravajućim društvima u Republici Srpskoj za 2021. i 2022. godinu (u KM)</t>
  </si>
  <si>
    <t>*Podatci se odnose na razdoblje od 01.01. do 31.12.2021. godine.</t>
  </si>
  <si>
    <t>**Podatci se odnose na razdoblje od 01.01. do 31.12.2022.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</si>
</sst>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K_M_-;\-* #,##0.00\ _K_M_-;_-* &quot;-&quot;??\ _K_M_-;_-@_-"/>
    <numFmt numFmtId="165" formatCode="#,##0.00_ ;\-#,##0.00\ "/>
    <numFmt numFmtId="166" formatCode="_-* #,##0.00\ [$€]_-;\-* #,##0.00\ [$€]_-;_-* &quot;-&quot;??\ [$€]_-;_-@_-"/>
    <numFmt numFmtId="167" formatCode="_(* #,##0.00_);_(* \(#,##0.00\);_(* &quot;-&quot;??_);_(@_)"/>
    <numFmt numFmtId="168" formatCode="_-* #,##0.00\ _T_L_-;\-* #,##0.00\ _T_L_-;_-* &quot;-&quot;??\ _T_L_-;_-@_-"/>
    <numFmt numFmtId="169" formatCode="m\o\n\th\ d\,\ yyyy"/>
    <numFmt numFmtId="170" formatCode="#,#00"/>
    <numFmt numFmtId="171" formatCode="#,"/>
    <numFmt numFmtId="172" formatCode="[$-1141A]#,##0"/>
  </numFmts>
  <fonts count="4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00B050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9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1" applyNumberFormat="0" applyAlignment="0" applyProtection="0"/>
    <xf numFmtId="0" fontId="11" fillId="24" borderId="2" applyNumberFormat="0" applyAlignment="0" applyProtection="0"/>
    <xf numFmtId="167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1" applyNumberFormat="0" applyAlignment="0" applyProtection="0"/>
    <xf numFmtId="0" fontId="21" fillId="0" borderId="6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7" applyNumberFormat="0" applyFont="0" applyAlignment="0" applyProtection="0"/>
    <xf numFmtId="0" fontId="24" fillId="23" borderId="8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6" applyNumberFormat="0" applyFill="0" applyAlignment="0" applyProtection="0"/>
    <xf numFmtId="0" fontId="24" fillId="23" borderId="15" applyNumberFormat="0" applyAlignment="0" applyProtection="0"/>
    <xf numFmtId="0" fontId="10" fillId="23" borderId="10" applyNumberFormat="0" applyAlignment="0" applyProtection="0"/>
    <xf numFmtId="0" fontId="20" fillId="10" borderId="10" applyNumberFormat="0" applyAlignment="0" applyProtection="0"/>
    <xf numFmtId="0" fontId="20" fillId="10" borderId="14" applyNumberFormat="0" applyAlignment="0" applyProtection="0"/>
    <xf numFmtId="0" fontId="10" fillId="23" borderId="14" applyNumberFormat="0" applyAlignment="0" applyProtection="0"/>
    <xf numFmtId="0" fontId="12" fillId="26" borderId="11" applyNumberFormat="0" applyFont="0" applyAlignment="0" applyProtection="0"/>
    <xf numFmtId="0" fontId="24" fillId="23" borderId="12" applyNumberFormat="0" applyAlignment="0" applyProtection="0"/>
    <xf numFmtId="0" fontId="26" fillId="0" borderId="13" applyNumberFormat="0" applyFill="0" applyAlignment="0" applyProtection="0"/>
    <xf numFmtId="0" fontId="1" fillId="0" borderId="0"/>
    <xf numFmtId="0" fontId="12" fillId="26" borderId="20" applyNumberFormat="0" applyFont="0" applyAlignment="0" applyProtection="0"/>
    <xf numFmtId="0" fontId="12" fillId="26" borderId="24" applyNumberFormat="0" applyFont="0" applyAlignment="0" applyProtection="0"/>
    <xf numFmtId="0" fontId="26" fillId="0" borderId="27" applyNumberFormat="0" applyFill="0" applyAlignment="0" applyProtection="0"/>
    <xf numFmtId="0" fontId="10" fillId="23" borderId="25" applyNumberFormat="0" applyAlignment="0" applyProtection="0"/>
    <xf numFmtId="0" fontId="10" fillId="23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1" fillId="0" borderId="0"/>
    <xf numFmtId="0" fontId="10" fillId="23" borderId="17" applyNumberFormat="0" applyAlignment="0" applyProtection="0"/>
    <xf numFmtId="0" fontId="10" fillId="23" borderId="17" applyNumberFormat="0" applyAlignment="0" applyProtection="0"/>
    <xf numFmtId="0" fontId="20" fillId="10" borderId="17" applyNumberFormat="0" applyAlignment="0" applyProtection="0"/>
    <xf numFmtId="0" fontId="20" fillId="10" borderId="17" applyNumberFormat="0" applyAlignment="0" applyProtection="0"/>
    <xf numFmtId="0" fontId="26" fillId="0" borderId="27" applyNumberFormat="0" applyFill="0" applyAlignment="0" applyProtection="0"/>
    <xf numFmtId="9" fontId="3" fillId="0" borderId="0" applyFont="0" applyFill="0" applyBorder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1" applyNumberFormat="0" applyAlignment="0" applyProtection="0"/>
    <xf numFmtId="0" fontId="10" fillId="23" borderId="21" applyNumberFormat="0" applyAlignment="0" applyProtection="0"/>
    <xf numFmtId="0" fontId="20" fillId="10" borderId="21" applyNumberFormat="0" applyAlignment="0" applyProtection="0"/>
    <xf numFmtId="0" fontId="20" fillId="10" borderId="21" applyNumberFormat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164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8" fillId="28" borderId="0" applyNumberFormat="0" applyBorder="0" applyAlignment="0" applyProtection="0"/>
    <xf numFmtId="168" fontId="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9" fontId="41" fillId="0" borderId="0">
      <protection locked="0"/>
    </xf>
    <xf numFmtId="170" fontId="41" fillId="0" borderId="0">
      <protection locked="0"/>
    </xf>
    <xf numFmtId="171" fontId="42" fillId="0" borderId="0">
      <protection locked="0"/>
    </xf>
    <xf numFmtId="171" fontId="42" fillId="0" borderId="0">
      <protection locked="0"/>
    </xf>
    <xf numFmtId="0" fontId="1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>
      <alignment wrapText="1"/>
    </xf>
    <xf numFmtId="0" fontId="39" fillId="0" borderId="0"/>
    <xf numFmtId="9" fontId="39" fillId="0" borderId="0" applyFont="0" applyFill="0" applyBorder="0" applyAlignment="0" applyProtection="0"/>
    <xf numFmtId="0" fontId="40" fillId="0" borderId="0">
      <alignment vertical="top"/>
    </xf>
    <xf numFmtId="0" fontId="43" fillId="0" borderId="0"/>
  </cellStyleXfs>
  <cellXfs count="50">
    <xf numFmtId="0" fontId="0" fillId="0" borderId="0" xfId="0"/>
    <xf numFmtId="0" fontId="5" fillId="0" borderId="0" xfId="0" applyFont="1"/>
    <xf numFmtId="0" fontId="5" fillId="0" borderId="0" xfId="0" applyFont="1" applyBorder="1"/>
    <xf numFmtId="0" fontId="0" fillId="0" borderId="0" xfId="0" applyAlignment="1">
      <alignment horizontal="right"/>
    </xf>
    <xf numFmtId="4" fontId="28" fillId="0" borderId="0" xfId="0" applyNumberFormat="1" applyFont="1"/>
    <xf numFmtId="0" fontId="29" fillId="0" borderId="0" xfId="0" applyFont="1"/>
    <xf numFmtId="0" fontId="31" fillId="3" borderId="34" xfId="0" applyFont="1" applyFill="1" applyBorder="1" applyAlignment="1">
      <alignment horizontal="center" vertical="center" wrapText="1"/>
    </xf>
    <xf numFmtId="49" fontId="5" fillId="0" borderId="36" xfId="0" applyNumberFormat="1" applyFont="1" applyFill="1" applyBorder="1" applyAlignment="1">
      <alignment horizontal="center" vertical="center"/>
    </xf>
    <xf numFmtId="0" fontId="30" fillId="0" borderId="0" xfId="0" applyFont="1" applyAlignment="1"/>
    <xf numFmtId="0" fontId="34" fillId="0" borderId="0" xfId="0" applyFont="1"/>
    <xf numFmtId="0" fontId="0" fillId="0" borderId="0" xfId="0"/>
    <xf numFmtId="0" fontId="35" fillId="0" borderId="0" xfId="0" applyFont="1" applyBorder="1" applyAlignment="1">
      <alignment vertical="center"/>
    </xf>
    <xf numFmtId="49" fontId="5" fillId="0" borderId="39" xfId="0" applyNumberFormat="1" applyFont="1" applyFill="1" applyBorder="1" applyAlignment="1">
      <alignment horizontal="center" vertical="center"/>
    </xf>
    <xf numFmtId="0" fontId="0" fillId="0" borderId="0" xfId="0"/>
    <xf numFmtId="3" fontId="33" fillId="0" borderId="0" xfId="1" applyNumberFormat="1" applyFont="1" applyFill="1" applyBorder="1" applyAlignment="1" applyProtection="1">
      <alignment horizontal="right" vertical="center"/>
    </xf>
    <xf numFmtId="49" fontId="2" fillId="4" borderId="41" xfId="0" applyNumberFormat="1" applyFont="1" applyFill="1" applyBorder="1" applyAlignment="1">
      <alignment horizontal="center" vertical="center"/>
    </xf>
    <xf numFmtId="0" fontId="32" fillId="4" borderId="42" xfId="0" applyFont="1" applyFill="1" applyBorder="1" applyAlignment="1">
      <alignment vertical="center" wrapText="1"/>
    </xf>
    <xf numFmtId="0" fontId="36" fillId="0" borderId="0" xfId="0" applyFont="1" applyBorder="1" applyAlignment="1">
      <alignment vertical="center"/>
    </xf>
    <xf numFmtId="165" fontId="5" fillId="0" borderId="40" xfId="275" applyNumberFormat="1" applyFont="1" applyBorder="1" applyAlignment="1">
      <alignment horizontal="left" vertical="center"/>
    </xf>
    <xf numFmtId="0" fontId="30" fillId="0" borderId="0" xfId="0" applyFont="1" applyAlignment="1">
      <alignment horizontal="center"/>
    </xf>
    <xf numFmtId="0" fontId="37" fillId="3" borderId="30" xfId="0" applyFont="1" applyFill="1" applyBorder="1" applyAlignment="1">
      <alignment horizontal="center" vertical="center"/>
    </xf>
    <xf numFmtId="2" fontId="5" fillId="0" borderId="37" xfId="0" applyNumberFormat="1" applyFont="1" applyBorder="1"/>
    <xf numFmtId="2" fontId="5" fillId="0" borderId="38" xfId="0" applyNumberFormat="1" applyFont="1" applyBorder="1"/>
    <xf numFmtId="3" fontId="5" fillId="0" borderId="0" xfId="0" applyNumberFormat="1" applyFont="1" applyBorder="1" applyAlignment="1">
      <alignment horizontal="right" vertical="center" wrapText="1"/>
    </xf>
    <xf numFmtId="0" fontId="30" fillId="0" borderId="0" xfId="0" applyFont="1" applyAlignment="1">
      <alignment horizontal="center"/>
    </xf>
    <xf numFmtId="3" fontId="5" fillId="0" borderId="0" xfId="0" applyNumberFormat="1" applyFont="1" applyFill="1" applyBorder="1" applyAlignment="1">
      <alignment horizontal="right" vertical="center" wrapText="1"/>
    </xf>
    <xf numFmtId="2" fontId="31" fillId="3" borderId="34" xfId="0" applyNumberFormat="1" applyFont="1" applyFill="1" applyBorder="1" applyAlignment="1">
      <alignment horizontal="center" vertical="center" wrapText="1"/>
    </xf>
    <xf numFmtId="0" fontId="37" fillId="3" borderId="30" xfId="0" applyFont="1" applyFill="1" applyBorder="1" applyAlignment="1">
      <alignment horizontal="center" vertical="center" wrapText="1"/>
    </xf>
    <xf numFmtId="0" fontId="32" fillId="0" borderId="43" xfId="0" applyFont="1" applyFill="1" applyBorder="1" applyAlignment="1">
      <alignment vertical="center" wrapText="1"/>
    </xf>
    <xf numFmtId="3" fontId="2" fillId="0" borderId="43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horizontal="right" vertical="center"/>
    </xf>
    <xf numFmtId="4" fontId="2" fillId="2" borderId="42" xfId="0" applyNumberFormat="1" applyFont="1" applyFill="1" applyBorder="1" applyAlignment="1">
      <alignment horizontal="right" vertical="center"/>
    </xf>
    <xf numFmtId="172" fontId="44" fillId="0" borderId="0" xfId="0" applyNumberFormat="1" applyFont="1"/>
    <xf numFmtId="3" fontId="45" fillId="31" borderId="0" xfId="0" applyNumberFormat="1" applyFont="1" applyFill="1"/>
    <xf numFmtId="3" fontId="2" fillId="2" borderId="42" xfId="0" applyNumberFormat="1" applyFont="1" applyFill="1" applyBorder="1" applyAlignment="1">
      <alignment horizontal="right" vertical="center"/>
    </xf>
    <xf numFmtId="0" fontId="2" fillId="4" borderId="42" xfId="0" applyFont="1" applyFill="1" applyBorder="1" applyAlignment="1">
      <alignment vertical="center" wrapText="1"/>
    </xf>
    <xf numFmtId="3" fontId="32" fillId="2" borderId="42" xfId="0" applyNumberFormat="1" applyFont="1" applyFill="1" applyBorder="1" applyAlignment="1">
      <alignment horizontal="right" vertical="center"/>
    </xf>
    <xf numFmtId="4" fontId="32" fillId="2" borderId="42" xfId="0" applyNumberFormat="1" applyFont="1" applyFill="1" applyBorder="1" applyAlignment="1">
      <alignment horizontal="right" vertical="center"/>
    </xf>
    <xf numFmtId="0" fontId="37" fillId="3" borderId="32" xfId="0" applyFont="1" applyFill="1" applyBorder="1" applyAlignment="1">
      <alignment horizontal="center" vertical="center"/>
    </xf>
    <xf numFmtId="0" fontId="37" fillId="3" borderId="35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3" borderId="28" xfId="0" applyFont="1" applyFill="1" applyBorder="1" applyAlignment="1">
      <alignment horizontal="center" vertical="center"/>
    </xf>
    <xf numFmtId="0" fontId="31" fillId="3" borderId="31" xfId="0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vertical="center"/>
    </xf>
    <xf numFmtId="0" fontId="31" fillId="3" borderId="34" xfId="0" applyFont="1" applyFill="1" applyBorder="1" applyAlignment="1">
      <alignment horizontal="center" vertical="center"/>
    </xf>
    <xf numFmtId="0" fontId="31" fillId="27" borderId="29" xfId="0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center" vertical="center" wrapText="1"/>
    </xf>
  </cellXfs>
  <cellStyles count="297">
    <cellStyle name="20% - Accent1 2" xfId="11" xr:uid="{00000000-0005-0000-0000-000000000000}"/>
    <cellStyle name="20% - Accent1 2 2" xfId="276" xr:uid="{00000000-0005-0000-0000-000001000000}"/>
    <cellStyle name="20% - Accent2 2" xfId="12" xr:uid="{00000000-0005-0000-0000-000002000000}"/>
    <cellStyle name="20% - Accent3 2" xfId="13" xr:uid="{00000000-0005-0000-0000-000003000000}"/>
    <cellStyle name="20% - Accent4 2" xfId="14" xr:uid="{00000000-0005-0000-0000-000004000000}"/>
    <cellStyle name="20% - Accent5 2" xfId="15" xr:uid="{00000000-0005-0000-0000-000005000000}"/>
    <cellStyle name="20% - Accent6 2" xfId="16" xr:uid="{00000000-0005-0000-0000-000006000000}"/>
    <cellStyle name="40% - Accent1 2" xfId="17" xr:uid="{00000000-0005-0000-0000-000007000000}"/>
    <cellStyle name="40% - Accent1 2 2" xfId="277" xr:uid="{00000000-0005-0000-0000-000008000000}"/>
    <cellStyle name="40% - Accent2 2" xfId="18" xr:uid="{00000000-0005-0000-0000-000009000000}"/>
    <cellStyle name="40% - Accent3 2" xfId="19" xr:uid="{00000000-0005-0000-0000-00000A000000}"/>
    <cellStyle name="40% - Accent4 2" xfId="20" xr:uid="{00000000-0005-0000-0000-00000B000000}"/>
    <cellStyle name="40% - Accent5 2" xfId="21" xr:uid="{00000000-0005-0000-0000-00000C000000}"/>
    <cellStyle name="40% - Accent6 2" xfId="22" xr:uid="{00000000-0005-0000-0000-00000D000000}"/>
    <cellStyle name="60% - Accent1 2" xfId="23" xr:uid="{00000000-0005-0000-0000-00000E000000}"/>
    <cellStyle name="60% - Accent2 2" xfId="24" xr:uid="{00000000-0005-0000-0000-00000F000000}"/>
    <cellStyle name="60% - Accent3 2" xfId="25" xr:uid="{00000000-0005-0000-0000-000010000000}"/>
    <cellStyle name="60% - Accent4 2" xfId="26" xr:uid="{00000000-0005-0000-0000-000011000000}"/>
    <cellStyle name="60% - Accent5 2" xfId="27" xr:uid="{00000000-0005-0000-0000-000012000000}"/>
    <cellStyle name="60% - Accent6 2" xfId="28" xr:uid="{00000000-0005-0000-0000-000013000000}"/>
    <cellStyle name="Accent1 2" xfId="29" xr:uid="{00000000-0005-0000-0000-000014000000}"/>
    <cellStyle name="Accent1 2 2" xfId="278" xr:uid="{00000000-0005-0000-0000-000015000000}"/>
    <cellStyle name="Accent2 2" xfId="30" xr:uid="{00000000-0005-0000-0000-000016000000}"/>
    <cellStyle name="Accent3 2" xfId="31" xr:uid="{00000000-0005-0000-0000-000017000000}"/>
    <cellStyle name="Accent4 2" xfId="32" xr:uid="{00000000-0005-0000-0000-000018000000}"/>
    <cellStyle name="Accent5 2" xfId="33" xr:uid="{00000000-0005-0000-0000-000019000000}"/>
    <cellStyle name="Accent6 2" xfId="34" xr:uid="{00000000-0005-0000-0000-00001A000000}"/>
    <cellStyle name="Bad 2" xfId="35" xr:uid="{00000000-0005-0000-0000-00001B000000}"/>
    <cellStyle name="Calculation 2" xfId="36" xr:uid="{00000000-0005-0000-0000-00001C000000}"/>
    <cellStyle name="Calculation 2 2" xfId="246" xr:uid="{00000000-0005-0000-0000-00001D000000}"/>
    <cellStyle name="Calculation 2 3" xfId="268" xr:uid="{00000000-0005-0000-0000-00001E000000}"/>
    <cellStyle name="Calculation 2 4" xfId="239" xr:uid="{00000000-0005-0000-0000-00001F000000}"/>
    <cellStyle name="Calculation 3" xfId="227" xr:uid="{00000000-0005-0000-0000-000020000000}"/>
    <cellStyle name="Calculation 3 2" xfId="245" xr:uid="{00000000-0005-0000-0000-000021000000}"/>
    <cellStyle name="Calculation 3 3" xfId="267" xr:uid="{00000000-0005-0000-0000-000022000000}"/>
    <cellStyle name="Calculation 3 4" xfId="238" xr:uid="{00000000-0005-0000-0000-000023000000}"/>
    <cellStyle name="Calculation 4" xfId="230" xr:uid="{00000000-0005-0000-0000-000024000000}"/>
    <cellStyle name="Check Cell 2" xfId="37" xr:uid="{00000000-0005-0000-0000-000025000000}"/>
    <cellStyle name="Comma 2" xfId="38" xr:uid="{00000000-0005-0000-0000-000027000000}"/>
    <cellStyle name="Comma 2 2" xfId="280" xr:uid="{00000000-0005-0000-0000-000028000000}"/>
    <cellStyle name="Comma 3" xfId="281" xr:uid="{00000000-0005-0000-0000-000029000000}"/>
    <cellStyle name="Comma 4" xfId="282" xr:uid="{00000000-0005-0000-0000-00002A000000}"/>
    <cellStyle name="Comma 5" xfId="279" xr:uid="{00000000-0005-0000-0000-00002B000000}"/>
    <cellStyle name="Date" xfId="283" xr:uid="{00000000-0005-0000-0000-00002C000000}"/>
    <cellStyle name="Euro" xfId="39" xr:uid="{00000000-0005-0000-0000-00002D000000}"/>
    <cellStyle name="Explanatory Text 2" xfId="40" xr:uid="{00000000-0005-0000-0000-00002E000000}"/>
    <cellStyle name="Fixed" xfId="284" xr:uid="{00000000-0005-0000-0000-00002F000000}"/>
    <cellStyle name="Good 2" xfId="41" xr:uid="{00000000-0005-0000-0000-000030000000}"/>
    <cellStyle name="Heading 1 2" xfId="42" xr:uid="{00000000-0005-0000-0000-000031000000}"/>
    <cellStyle name="Heading 2 2" xfId="43" xr:uid="{00000000-0005-0000-0000-000032000000}"/>
    <cellStyle name="Heading 3 2" xfId="44" xr:uid="{00000000-0005-0000-0000-000033000000}"/>
    <cellStyle name="Heading 4 2" xfId="45" xr:uid="{00000000-0005-0000-0000-000034000000}"/>
    <cellStyle name="Heading1" xfId="285" xr:uid="{00000000-0005-0000-0000-000035000000}"/>
    <cellStyle name="Heading2" xfId="286" xr:uid="{00000000-0005-0000-0000-000036000000}"/>
    <cellStyle name="Input 2" xfId="46" xr:uid="{00000000-0005-0000-0000-000037000000}"/>
    <cellStyle name="Input 2 2" xfId="248" xr:uid="{00000000-0005-0000-0000-000038000000}"/>
    <cellStyle name="Input 2 3" xfId="270" xr:uid="{00000000-0005-0000-0000-000039000000}"/>
    <cellStyle name="Input 2 4" xfId="243" xr:uid="{00000000-0005-0000-0000-00003A000000}"/>
    <cellStyle name="Input 3" xfId="228" xr:uid="{00000000-0005-0000-0000-00003B000000}"/>
    <cellStyle name="Input 3 2" xfId="247" xr:uid="{00000000-0005-0000-0000-00003C000000}"/>
    <cellStyle name="Input 3 3" xfId="269" xr:uid="{00000000-0005-0000-0000-00003D000000}"/>
    <cellStyle name="Input 3 4" xfId="241" xr:uid="{00000000-0005-0000-0000-00003E000000}"/>
    <cellStyle name="Input 4" xfId="229" xr:uid="{00000000-0005-0000-0000-00003F000000}"/>
    <cellStyle name="Linked Cell 2" xfId="47" xr:uid="{00000000-0005-0000-0000-000040000000}"/>
    <cellStyle name="MAND_x000d_CHECK.COMMAND_x000e_RENAME.COMMAND_x0008_SHOW.BAR_x000b_DELETE.MENU_x000e_DELETE.COMMAND_x000e_GET.CHA" xfId="48" xr:uid="{00000000-0005-0000-0000-000041000000}"/>
    <cellStyle name="Neutral 2" xfId="49" xr:uid="{00000000-0005-0000-0000-000042000000}"/>
    <cellStyle name="Normal 10" xfId="50" xr:uid="{00000000-0005-0000-0000-000044000000}"/>
    <cellStyle name="Normal 100" xfId="51" xr:uid="{00000000-0005-0000-0000-000045000000}"/>
    <cellStyle name="Normal 101" xfId="52" xr:uid="{00000000-0005-0000-0000-000046000000}"/>
    <cellStyle name="Normal 102" xfId="53" xr:uid="{00000000-0005-0000-0000-000047000000}"/>
    <cellStyle name="Normal 103" xfId="54" xr:uid="{00000000-0005-0000-0000-000048000000}"/>
    <cellStyle name="Normal 104" xfId="55" xr:uid="{00000000-0005-0000-0000-000049000000}"/>
    <cellStyle name="Normal 105" xfId="56" xr:uid="{00000000-0005-0000-0000-00004A000000}"/>
    <cellStyle name="Normal 106" xfId="57" xr:uid="{00000000-0005-0000-0000-00004B000000}"/>
    <cellStyle name="Normal 107" xfId="58" xr:uid="{00000000-0005-0000-0000-00004C000000}"/>
    <cellStyle name="Normal 108" xfId="59" xr:uid="{00000000-0005-0000-0000-00004D000000}"/>
    <cellStyle name="Normal 109" xfId="60" xr:uid="{00000000-0005-0000-0000-00004E000000}"/>
    <cellStyle name="Normal 11" xfId="61" xr:uid="{00000000-0005-0000-0000-00004F000000}"/>
    <cellStyle name="Normal 110" xfId="62" xr:uid="{00000000-0005-0000-0000-000050000000}"/>
    <cellStyle name="Normal 111" xfId="63" xr:uid="{00000000-0005-0000-0000-000051000000}"/>
    <cellStyle name="Normal 112" xfId="64" xr:uid="{00000000-0005-0000-0000-000052000000}"/>
    <cellStyle name="Normal 113" xfId="65" xr:uid="{00000000-0005-0000-0000-000053000000}"/>
    <cellStyle name="Normal 114" xfId="66" xr:uid="{00000000-0005-0000-0000-000054000000}"/>
    <cellStyle name="Normal 115" xfId="67" xr:uid="{00000000-0005-0000-0000-000055000000}"/>
    <cellStyle name="Normal 116" xfId="68" xr:uid="{00000000-0005-0000-0000-000056000000}"/>
    <cellStyle name="Normal 117" xfId="69" xr:uid="{00000000-0005-0000-0000-000057000000}"/>
    <cellStyle name="Normal 118" xfId="70" xr:uid="{00000000-0005-0000-0000-000058000000}"/>
    <cellStyle name="Normal 119" xfId="71" xr:uid="{00000000-0005-0000-0000-000059000000}"/>
    <cellStyle name="Normal 12" xfId="72" xr:uid="{00000000-0005-0000-0000-00005A000000}"/>
    <cellStyle name="Normal 120" xfId="73" xr:uid="{00000000-0005-0000-0000-00005B000000}"/>
    <cellStyle name="Normal 121" xfId="74" xr:uid="{00000000-0005-0000-0000-00005C000000}"/>
    <cellStyle name="Normal 122" xfId="75" xr:uid="{00000000-0005-0000-0000-00005D000000}"/>
    <cellStyle name="Normal 123" xfId="76" xr:uid="{00000000-0005-0000-0000-00005E000000}"/>
    <cellStyle name="Normal 124" xfId="77" xr:uid="{00000000-0005-0000-0000-00005F000000}"/>
    <cellStyle name="Normal 125" xfId="78" xr:uid="{00000000-0005-0000-0000-000060000000}"/>
    <cellStyle name="Normal 126" xfId="79" xr:uid="{00000000-0005-0000-0000-000061000000}"/>
    <cellStyle name="Normal 127" xfId="80" xr:uid="{00000000-0005-0000-0000-000062000000}"/>
    <cellStyle name="Normal 128" xfId="81" xr:uid="{00000000-0005-0000-0000-000063000000}"/>
    <cellStyle name="Normal 129" xfId="82" xr:uid="{00000000-0005-0000-0000-000064000000}"/>
    <cellStyle name="Normal 13" xfId="83" xr:uid="{00000000-0005-0000-0000-000065000000}"/>
    <cellStyle name="Normal 130" xfId="84" xr:uid="{00000000-0005-0000-0000-000066000000}"/>
    <cellStyle name="Normal 131" xfId="85" xr:uid="{00000000-0005-0000-0000-000067000000}"/>
    <cellStyle name="Normal 132" xfId="86" xr:uid="{00000000-0005-0000-0000-000068000000}"/>
    <cellStyle name="Normal 133" xfId="87" xr:uid="{00000000-0005-0000-0000-000069000000}"/>
    <cellStyle name="Normal 134" xfId="88" xr:uid="{00000000-0005-0000-0000-00006A000000}"/>
    <cellStyle name="Normal 135" xfId="89" xr:uid="{00000000-0005-0000-0000-00006B000000}"/>
    <cellStyle name="Normal 136" xfId="90" xr:uid="{00000000-0005-0000-0000-00006C000000}"/>
    <cellStyle name="Normal 137" xfId="91" xr:uid="{00000000-0005-0000-0000-00006D000000}"/>
    <cellStyle name="Normal 138" xfId="92" xr:uid="{00000000-0005-0000-0000-00006E000000}"/>
    <cellStyle name="Normal 139" xfId="93" xr:uid="{00000000-0005-0000-0000-00006F000000}"/>
    <cellStyle name="Normal 14" xfId="94" xr:uid="{00000000-0005-0000-0000-000070000000}"/>
    <cellStyle name="Normal 140" xfId="95" xr:uid="{00000000-0005-0000-0000-000071000000}"/>
    <cellStyle name="Normal 141" xfId="96" xr:uid="{00000000-0005-0000-0000-000072000000}"/>
    <cellStyle name="Normal 142" xfId="97" xr:uid="{00000000-0005-0000-0000-000073000000}"/>
    <cellStyle name="Normal 143" xfId="98" xr:uid="{00000000-0005-0000-0000-000074000000}"/>
    <cellStyle name="Normal 144" xfId="99" xr:uid="{00000000-0005-0000-0000-000075000000}"/>
    <cellStyle name="Normal 145" xfId="100" xr:uid="{00000000-0005-0000-0000-000076000000}"/>
    <cellStyle name="Normal 146" xfId="101" xr:uid="{00000000-0005-0000-0000-000077000000}"/>
    <cellStyle name="Normal 147" xfId="102" xr:uid="{00000000-0005-0000-0000-000078000000}"/>
    <cellStyle name="Normal 148" xfId="103" xr:uid="{00000000-0005-0000-0000-000079000000}"/>
    <cellStyle name="Normal 149" xfId="104" xr:uid="{00000000-0005-0000-0000-00007A000000}"/>
    <cellStyle name="Normal 15" xfId="105" xr:uid="{00000000-0005-0000-0000-00007B000000}"/>
    <cellStyle name="Normal 150" xfId="106" xr:uid="{00000000-0005-0000-0000-00007C000000}"/>
    <cellStyle name="Normal 151" xfId="107" xr:uid="{00000000-0005-0000-0000-00007D000000}"/>
    <cellStyle name="Normal 152" xfId="214" xr:uid="{00000000-0005-0000-0000-00007E000000}"/>
    <cellStyle name="Normal 152 2" xfId="255" xr:uid="{00000000-0005-0000-0000-00007F000000}"/>
    <cellStyle name="Normal 153" xfId="108" xr:uid="{00000000-0005-0000-0000-000080000000}"/>
    <cellStyle name="Normal 154" xfId="109" xr:uid="{00000000-0005-0000-0000-000081000000}"/>
    <cellStyle name="Normal 155" xfId="110" xr:uid="{00000000-0005-0000-0000-000082000000}"/>
    <cellStyle name="Normal 156" xfId="111" xr:uid="{00000000-0005-0000-0000-000083000000}"/>
    <cellStyle name="Normal 157" xfId="112" xr:uid="{00000000-0005-0000-0000-000084000000}"/>
    <cellStyle name="Normal 158" xfId="113" xr:uid="{00000000-0005-0000-0000-000085000000}"/>
    <cellStyle name="Normal 159" xfId="114" xr:uid="{00000000-0005-0000-0000-000086000000}"/>
    <cellStyle name="Normal 16" xfId="115" xr:uid="{00000000-0005-0000-0000-000087000000}"/>
    <cellStyle name="Normal 160" xfId="215" xr:uid="{00000000-0005-0000-0000-000088000000}"/>
    <cellStyle name="Normal 160 2" xfId="257" xr:uid="{00000000-0005-0000-0000-000089000000}"/>
    <cellStyle name="Normal 161" xfId="217" xr:uid="{00000000-0005-0000-0000-00008A000000}"/>
    <cellStyle name="Normal 161 2" xfId="259" xr:uid="{00000000-0005-0000-0000-00008B000000}"/>
    <cellStyle name="Normal 162" xfId="219" xr:uid="{00000000-0005-0000-0000-00008C000000}"/>
    <cellStyle name="Normal 162 2" xfId="261" xr:uid="{00000000-0005-0000-0000-00008D000000}"/>
    <cellStyle name="Normal 163" xfId="221" xr:uid="{00000000-0005-0000-0000-00008E000000}"/>
    <cellStyle name="Normal 163 2" xfId="263" xr:uid="{00000000-0005-0000-0000-00008F000000}"/>
    <cellStyle name="Normal 164" xfId="223" xr:uid="{00000000-0005-0000-0000-000090000000}"/>
    <cellStyle name="Normal 164 2" xfId="265" xr:uid="{00000000-0005-0000-0000-000091000000}"/>
    <cellStyle name="Normal 165" xfId="10" xr:uid="{00000000-0005-0000-0000-000092000000}"/>
    <cellStyle name="Normal 165 2" xfId="244" xr:uid="{00000000-0005-0000-0000-000093000000}"/>
    <cellStyle name="Normal 166" xfId="234" xr:uid="{00000000-0005-0000-0000-000094000000}"/>
    <cellStyle name="Normal 17" xfId="116" xr:uid="{00000000-0005-0000-0000-000095000000}"/>
    <cellStyle name="Normal 18" xfId="117" xr:uid="{00000000-0005-0000-0000-000096000000}"/>
    <cellStyle name="Normal 19" xfId="118" xr:uid="{00000000-0005-0000-0000-000097000000}"/>
    <cellStyle name="Normal 2" xfId="9" xr:uid="{00000000-0005-0000-0000-000098000000}"/>
    <cellStyle name="Normal 2 2" xfId="119" xr:uid="{00000000-0005-0000-0000-000099000000}"/>
    <cellStyle name="Normal 2 2 2" xfId="288" xr:uid="{00000000-0005-0000-0000-00009A000000}"/>
    <cellStyle name="Normal 2 3" xfId="287" xr:uid="{00000000-0005-0000-0000-00009B000000}"/>
    <cellStyle name="Normal 20" xfId="120" xr:uid="{00000000-0005-0000-0000-00009C000000}"/>
    <cellStyle name="Normal 21" xfId="121" xr:uid="{00000000-0005-0000-0000-00009D000000}"/>
    <cellStyle name="Normal 22" xfId="122" xr:uid="{00000000-0005-0000-0000-00009E000000}"/>
    <cellStyle name="Normal 23" xfId="123" xr:uid="{00000000-0005-0000-0000-00009F000000}"/>
    <cellStyle name="Normal 24" xfId="124" xr:uid="{00000000-0005-0000-0000-0000A0000000}"/>
    <cellStyle name="Normal 25" xfId="125" xr:uid="{00000000-0005-0000-0000-0000A1000000}"/>
    <cellStyle name="Normal 26" xfId="126" xr:uid="{00000000-0005-0000-0000-0000A2000000}"/>
    <cellStyle name="Normal 27" xfId="127" xr:uid="{00000000-0005-0000-0000-0000A3000000}"/>
    <cellStyle name="Normal 28" xfId="128" xr:uid="{00000000-0005-0000-0000-0000A4000000}"/>
    <cellStyle name="Normal 29" xfId="129" xr:uid="{00000000-0005-0000-0000-0000A5000000}"/>
    <cellStyle name="Normal 3" xfId="130" xr:uid="{00000000-0005-0000-0000-0000A6000000}"/>
    <cellStyle name="Normal 3 2" xfId="290" xr:uid="{00000000-0005-0000-0000-0000A7000000}"/>
    <cellStyle name="Normal 3 3" xfId="289" xr:uid="{00000000-0005-0000-0000-0000A8000000}"/>
    <cellStyle name="Normal 30" xfId="131" xr:uid="{00000000-0005-0000-0000-0000A9000000}"/>
    <cellStyle name="Normal 31" xfId="132" xr:uid="{00000000-0005-0000-0000-0000AA000000}"/>
    <cellStyle name="Normal 32" xfId="133" xr:uid="{00000000-0005-0000-0000-0000AB000000}"/>
    <cellStyle name="Normal 33" xfId="134" xr:uid="{00000000-0005-0000-0000-0000AC000000}"/>
    <cellStyle name="Normal 34" xfId="135" xr:uid="{00000000-0005-0000-0000-0000AD000000}"/>
    <cellStyle name="Normal 35" xfId="136" xr:uid="{00000000-0005-0000-0000-0000AE000000}"/>
    <cellStyle name="Normal 36" xfId="137" xr:uid="{00000000-0005-0000-0000-0000AF000000}"/>
    <cellStyle name="Normal 37" xfId="138" xr:uid="{00000000-0005-0000-0000-0000B0000000}"/>
    <cellStyle name="Normal 38" xfId="139" xr:uid="{00000000-0005-0000-0000-0000B1000000}"/>
    <cellStyle name="Normal 39" xfId="140" xr:uid="{00000000-0005-0000-0000-0000B2000000}"/>
    <cellStyle name="Normal 4" xfId="141" xr:uid="{00000000-0005-0000-0000-0000B3000000}"/>
    <cellStyle name="Normal 40" xfId="142" xr:uid="{00000000-0005-0000-0000-0000B4000000}"/>
    <cellStyle name="Normal 41" xfId="143" xr:uid="{00000000-0005-0000-0000-0000B5000000}"/>
    <cellStyle name="Normal 42" xfId="144" xr:uid="{00000000-0005-0000-0000-0000B6000000}"/>
    <cellStyle name="Normal 43" xfId="145" xr:uid="{00000000-0005-0000-0000-0000B7000000}"/>
    <cellStyle name="Normal 44" xfId="146" xr:uid="{00000000-0005-0000-0000-0000B8000000}"/>
    <cellStyle name="Normal 45" xfId="147" xr:uid="{00000000-0005-0000-0000-0000B9000000}"/>
    <cellStyle name="Normal 46" xfId="148" xr:uid="{00000000-0005-0000-0000-0000BA000000}"/>
    <cellStyle name="Normal 47" xfId="149" xr:uid="{00000000-0005-0000-0000-0000BB000000}"/>
    <cellStyle name="Normal 48" xfId="150" xr:uid="{00000000-0005-0000-0000-0000BC000000}"/>
    <cellStyle name="Normal 49" xfId="151" xr:uid="{00000000-0005-0000-0000-0000BD000000}"/>
    <cellStyle name="Normal 5" xfId="152" xr:uid="{00000000-0005-0000-0000-0000BE000000}"/>
    <cellStyle name="Normal 5 2" xfId="291" xr:uid="{00000000-0005-0000-0000-0000BF000000}"/>
    <cellStyle name="Normal 50" xfId="153" xr:uid="{00000000-0005-0000-0000-0000C0000000}"/>
    <cellStyle name="Normal 51" xfId="154" xr:uid="{00000000-0005-0000-0000-0000C1000000}"/>
    <cellStyle name="Normal 52" xfId="155" xr:uid="{00000000-0005-0000-0000-0000C2000000}"/>
    <cellStyle name="Normal 53" xfId="156" xr:uid="{00000000-0005-0000-0000-0000C3000000}"/>
    <cellStyle name="Normal 54" xfId="157" xr:uid="{00000000-0005-0000-0000-0000C4000000}"/>
    <cellStyle name="Normal 55" xfId="158" xr:uid="{00000000-0005-0000-0000-0000C5000000}"/>
    <cellStyle name="Normal 56" xfId="159" xr:uid="{00000000-0005-0000-0000-0000C6000000}"/>
    <cellStyle name="Normal 57" xfId="160" xr:uid="{00000000-0005-0000-0000-0000C7000000}"/>
    <cellStyle name="Normal 58" xfId="161" xr:uid="{00000000-0005-0000-0000-0000C8000000}"/>
    <cellStyle name="Normal 59" xfId="162" xr:uid="{00000000-0005-0000-0000-0000C9000000}"/>
    <cellStyle name="Normal 6" xfId="163" xr:uid="{00000000-0005-0000-0000-0000CA000000}"/>
    <cellStyle name="Normal 6 2" xfId="292" xr:uid="{00000000-0005-0000-0000-0000CB000000}"/>
    <cellStyle name="Normal 60" xfId="164" xr:uid="{00000000-0005-0000-0000-0000CC000000}"/>
    <cellStyle name="Normal 61" xfId="165" xr:uid="{00000000-0005-0000-0000-0000CD000000}"/>
    <cellStyle name="Normal 62" xfId="166" xr:uid="{00000000-0005-0000-0000-0000CE000000}"/>
    <cellStyle name="Normal 63" xfId="167" xr:uid="{00000000-0005-0000-0000-0000CF000000}"/>
    <cellStyle name="Normal 64" xfId="168" xr:uid="{00000000-0005-0000-0000-0000D0000000}"/>
    <cellStyle name="Normal 65" xfId="169" xr:uid="{00000000-0005-0000-0000-0000D1000000}"/>
    <cellStyle name="Normal 66" xfId="170" xr:uid="{00000000-0005-0000-0000-0000D2000000}"/>
    <cellStyle name="Normal 67" xfId="171" xr:uid="{00000000-0005-0000-0000-0000D3000000}"/>
    <cellStyle name="Normal 68" xfId="172" xr:uid="{00000000-0005-0000-0000-0000D4000000}"/>
    <cellStyle name="Normal 69" xfId="173" xr:uid="{00000000-0005-0000-0000-0000D5000000}"/>
    <cellStyle name="Normal 7" xfId="174" xr:uid="{00000000-0005-0000-0000-0000D6000000}"/>
    <cellStyle name="Normal 70" xfId="175" xr:uid="{00000000-0005-0000-0000-0000D7000000}"/>
    <cellStyle name="Normal 71" xfId="176" xr:uid="{00000000-0005-0000-0000-0000D8000000}"/>
    <cellStyle name="Normal 72" xfId="177" xr:uid="{00000000-0005-0000-0000-0000D9000000}"/>
    <cellStyle name="Normal 73" xfId="178" xr:uid="{00000000-0005-0000-0000-0000DA000000}"/>
    <cellStyle name="Normal 74" xfId="179" xr:uid="{00000000-0005-0000-0000-0000DB000000}"/>
    <cellStyle name="Normal 75" xfId="180" xr:uid="{00000000-0005-0000-0000-0000DC000000}"/>
    <cellStyle name="Normal 76" xfId="181" xr:uid="{00000000-0005-0000-0000-0000DD000000}"/>
    <cellStyle name="Normal 77" xfId="182" xr:uid="{00000000-0005-0000-0000-0000DE000000}"/>
    <cellStyle name="Normal 78" xfId="183" xr:uid="{00000000-0005-0000-0000-0000DF000000}"/>
    <cellStyle name="Normal 79" xfId="184" xr:uid="{00000000-0005-0000-0000-0000E0000000}"/>
    <cellStyle name="Normal 8" xfId="185" xr:uid="{00000000-0005-0000-0000-0000E1000000}"/>
    <cellStyle name="Normal 80" xfId="186" xr:uid="{00000000-0005-0000-0000-0000E2000000}"/>
    <cellStyle name="Normal 81" xfId="187" xr:uid="{00000000-0005-0000-0000-0000E3000000}"/>
    <cellStyle name="Normal 82" xfId="188" xr:uid="{00000000-0005-0000-0000-0000E4000000}"/>
    <cellStyle name="Normal 83" xfId="189" xr:uid="{00000000-0005-0000-0000-0000E5000000}"/>
    <cellStyle name="Normal 84" xfId="190" xr:uid="{00000000-0005-0000-0000-0000E6000000}"/>
    <cellStyle name="Normal 85" xfId="191" xr:uid="{00000000-0005-0000-0000-0000E7000000}"/>
    <cellStyle name="Normal 86" xfId="192" xr:uid="{00000000-0005-0000-0000-0000E8000000}"/>
    <cellStyle name="Normal 87" xfId="193" xr:uid="{00000000-0005-0000-0000-0000E9000000}"/>
    <cellStyle name="Normal 88" xfId="194" xr:uid="{00000000-0005-0000-0000-0000EA000000}"/>
    <cellStyle name="Normal 89" xfId="195" xr:uid="{00000000-0005-0000-0000-0000EB000000}"/>
    <cellStyle name="Normal 9" xfId="196" xr:uid="{00000000-0005-0000-0000-0000EC000000}"/>
    <cellStyle name="Normal 90" xfId="197" xr:uid="{00000000-0005-0000-0000-0000ED000000}"/>
    <cellStyle name="Normal 91" xfId="198" xr:uid="{00000000-0005-0000-0000-0000EE000000}"/>
    <cellStyle name="Normal 92" xfId="199" xr:uid="{00000000-0005-0000-0000-0000EF000000}"/>
    <cellStyle name="Normal 93" xfId="200" xr:uid="{00000000-0005-0000-0000-0000F0000000}"/>
    <cellStyle name="Normal 94" xfId="201" xr:uid="{00000000-0005-0000-0000-0000F1000000}"/>
    <cellStyle name="Normal 95" xfId="202" xr:uid="{00000000-0005-0000-0000-0000F2000000}"/>
    <cellStyle name="Normal 96" xfId="203" xr:uid="{00000000-0005-0000-0000-0000F3000000}"/>
    <cellStyle name="Normal 97" xfId="204" xr:uid="{00000000-0005-0000-0000-0000F4000000}"/>
    <cellStyle name="Normal 98" xfId="205" xr:uid="{00000000-0005-0000-0000-0000F5000000}"/>
    <cellStyle name="Normal 99" xfId="206" xr:uid="{00000000-0005-0000-0000-0000F6000000}"/>
    <cellStyle name="normální_Rezervy_prez_1_12_03" xfId="207" xr:uid="{00000000-0005-0000-0000-0000F7000000}"/>
    <cellStyle name="Normalno" xfId="0" builtinId="0"/>
    <cellStyle name="Normalno 2" xfId="1" xr:uid="{00000000-0005-0000-0000-0000F8000000}"/>
    <cellStyle name="Normalno 2 2" xfId="5" xr:uid="{00000000-0005-0000-0000-0000F9000000}"/>
    <cellStyle name="Normalno 3" xfId="6" xr:uid="{00000000-0005-0000-0000-0000FA000000}"/>
    <cellStyle name="Normalno 4" xfId="296" xr:uid="{00000000-0005-0000-0000-0000FB000000}"/>
    <cellStyle name="Note 2" xfId="208" xr:uid="{00000000-0005-0000-0000-0000FC000000}"/>
    <cellStyle name="Note 3" xfId="231" xr:uid="{00000000-0005-0000-0000-0000FD000000}"/>
    <cellStyle name="Note 4" xfId="235" xr:uid="{00000000-0005-0000-0000-0000FE000000}"/>
    <cellStyle name="Note 5" xfId="236" xr:uid="{00000000-0005-0000-0000-0000FF000000}"/>
    <cellStyle name="Obično 2" xfId="2" xr:uid="{00000000-0005-0000-0000-000000010000}"/>
    <cellStyle name="Obično 2 2" xfId="3" xr:uid="{00000000-0005-0000-0000-000001010000}"/>
    <cellStyle name="Obično 3" xfId="7" xr:uid="{00000000-0005-0000-0000-000002010000}"/>
    <cellStyle name="Obično 3 2" xfId="216" xr:uid="{00000000-0005-0000-0000-000003010000}"/>
    <cellStyle name="Obično 3 2 2" xfId="258" xr:uid="{00000000-0005-0000-0000-000004010000}"/>
    <cellStyle name="Obično 3 3" xfId="218" xr:uid="{00000000-0005-0000-0000-000005010000}"/>
    <cellStyle name="Obično 3 3 2" xfId="260" xr:uid="{00000000-0005-0000-0000-000006010000}"/>
    <cellStyle name="Obično 3 4" xfId="220" xr:uid="{00000000-0005-0000-0000-000007010000}"/>
    <cellStyle name="Obično 3 4 2" xfId="262" xr:uid="{00000000-0005-0000-0000-000008010000}"/>
    <cellStyle name="Obično 3 5" xfId="222" xr:uid="{00000000-0005-0000-0000-000009010000}"/>
    <cellStyle name="Obično 3 5 2" xfId="264" xr:uid="{00000000-0005-0000-0000-00000A010000}"/>
    <cellStyle name="Obično 3 6" xfId="224" xr:uid="{00000000-0005-0000-0000-00000B010000}"/>
    <cellStyle name="Obično 3 6 2" xfId="266" xr:uid="{00000000-0005-0000-0000-00000C010000}"/>
    <cellStyle name="Obično 3 7" xfId="256" xr:uid="{00000000-0005-0000-0000-00000D010000}"/>
    <cellStyle name="Obično 4" xfId="4" xr:uid="{00000000-0005-0000-0000-00000E010000}"/>
    <cellStyle name="Obično 4 2" xfId="8" xr:uid="{00000000-0005-0000-0000-00000F010000}"/>
    <cellStyle name="Obično_01 premija(T.1)" xfId="293" xr:uid="{00000000-0005-0000-0000-000010010000}"/>
    <cellStyle name="Output 2" xfId="209" xr:uid="{00000000-0005-0000-0000-000011010000}"/>
    <cellStyle name="Output 2 2" xfId="253" xr:uid="{00000000-0005-0000-0000-000012010000}"/>
    <cellStyle name="Output 2 3" xfId="273" xr:uid="{00000000-0005-0000-0000-000013010000}"/>
    <cellStyle name="Output 2 4" xfId="242" xr:uid="{00000000-0005-0000-0000-000014010000}"/>
    <cellStyle name="Output 3" xfId="232" xr:uid="{00000000-0005-0000-0000-000015010000}"/>
    <cellStyle name="Output 3 2" xfId="251" xr:uid="{00000000-0005-0000-0000-000016010000}"/>
    <cellStyle name="Output 3 3" xfId="271" xr:uid="{00000000-0005-0000-0000-000017010000}"/>
    <cellStyle name="Output 3 4" xfId="240" xr:uid="{00000000-0005-0000-0000-000018010000}"/>
    <cellStyle name="Output 4" xfId="226" xr:uid="{00000000-0005-0000-0000-000019010000}"/>
    <cellStyle name="Percent 2" xfId="250" xr:uid="{00000000-0005-0000-0000-00001A010000}"/>
    <cellStyle name="Percent 2 2" xfId="294" xr:uid="{00000000-0005-0000-0000-00001B010000}"/>
    <cellStyle name="Standard_0103_s Versicherung" xfId="210" xr:uid="{00000000-0005-0000-0000-00001C010000}"/>
    <cellStyle name="Style 1" xfId="295" xr:uid="{00000000-0005-0000-0000-00001D010000}"/>
    <cellStyle name="Title 2" xfId="211" xr:uid="{00000000-0005-0000-0000-00001E010000}"/>
    <cellStyle name="Total 2" xfId="212" xr:uid="{00000000-0005-0000-0000-00001F010000}"/>
    <cellStyle name="Total 2 2" xfId="254" xr:uid="{00000000-0005-0000-0000-000020010000}"/>
    <cellStyle name="Total 2 3" xfId="274" xr:uid="{00000000-0005-0000-0000-000021010000}"/>
    <cellStyle name="Total 2 4" xfId="237" xr:uid="{00000000-0005-0000-0000-000022010000}"/>
    <cellStyle name="Total 3" xfId="233" xr:uid="{00000000-0005-0000-0000-000023010000}"/>
    <cellStyle name="Total 3 2" xfId="252" xr:uid="{00000000-0005-0000-0000-000024010000}"/>
    <cellStyle name="Total 3 3" xfId="272" xr:uid="{00000000-0005-0000-0000-000025010000}"/>
    <cellStyle name="Total 3 4" xfId="249" xr:uid="{00000000-0005-0000-0000-000026010000}"/>
    <cellStyle name="Total 4" xfId="225" xr:uid="{00000000-0005-0000-0000-000027010000}"/>
    <cellStyle name="Warning Text 2" xfId="213" xr:uid="{00000000-0005-0000-0000-000028010000}"/>
    <cellStyle name="Zarez" xfId="27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O46"/>
  <sheetViews>
    <sheetView showGridLines="0" tabSelected="1" showRuler="0" view="pageLayout" zoomScale="80" zoomScaleNormal="70" zoomScalePageLayoutView="80" workbookViewId="0">
      <selection activeCell="A4" sqref="A4:O4"/>
    </sheetView>
  </sheetViews>
  <sheetFormatPr defaultColWidth="9.140625" defaultRowHeight="15" x14ac:dyDescent="0.25"/>
  <cols>
    <col min="1" max="1" width="5.140625" style="10" customWidth="1"/>
    <col min="2" max="2" width="26" style="10" customWidth="1"/>
    <col min="3" max="3" width="11.28515625" style="13" customWidth="1"/>
    <col min="4" max="4" width="13.7109375" style="13" customWidth="1"/>
    <col min="5" max="5" width="9.42578125" style="13" customWidth="1"/>
    <col min="6" max="6" width="13.7109375" style="13" customWidth="1"/>
    <col min="7" max="7" width="11" style="13" customWidth="1"/>
    <col min="8" max="8" width="13.7109375" style="13" customWidth="1"/>
    <col min="9" max="9" width="11.5703125" style="13" customWidth="1"/>
    <col min="10" max="10" width="13.7109375" style="13" customWidth="1"/>
    <col min="11" max="11" width="9.140625" style="13" customWidth="1"/>
    <col min="12" max="12" width="13.7109375" style="13" customWidth="1"/>
    <col min="13" max="13" width="11.140625" style="13" customWidth="1"/>
    <col min="14" max="14" width="13.7109375" style="13" customWidth="1"/>
    <col min="15" max="15" width="8" style="10" customWidth="1"/>
    <col min="16" max="16384" width="9.140625" style="10"/>
  </cols>
  <sheetData>
    <row r="4" spans="1:15" ht="23.25" x14ac:dyDescent="0.35">
      <c r="A4" s="41" t="s">
        <v>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17.100000000000001" x14ac:dyDescent="0.4">
      <c r="A5" s="5"/>
    </row>
    <row r="6" spans="1:15" s="1" customFormat="1" ht="15" customHeight="1" thickBot="1" x14ac:dyDescent="0.35">
      <c r="A6" s="9" t="s">
        <v>63</v>
      </c>
      <c r="D6" s="2"/>
      <c r="F6" s="2"/>
      <c r="H6" s="2"/>
      <c r="J6" s="2"/>
      <c r="L6" s="2"/>
      <c r="N6" s="2"/>
    </row>
    <row r="7" spans="1:15" s="1" customFormat="1" ht="27.75" customHeight="1" x14ac:dyDescent="0.2">
      <c r="A7" s="42" t="s">
        <v>58</v>
      </c>
      <c r="B7" s="45" t="s">
        <v>62</v>
      </c>
      <c r="C7" s="48" t="s">
        <v>60</v>
      </c>
      <c r="D7" s="48"/>
      <c r="E7" s="48"/>
      <c r="F7" s="48"/>
      <c r="G7" s="48"/>
      <c r="H7" s="48"/>
      <c r="I7" s="48" t="s">
        <v>61</v>
      </c>
      <c r="J7" s="48"/>
      <c r="K7" s="48"/>
      <c r="L7" s="48"/>
      <c r="M7" s="48"/>
      <c r="N7" s="48"/>
      <c r="O7" s="27" t="s">
        <v>49</v>
      </c>
    </row>
    <row r="8" spans="1:15" s="1" customFormat="1" ht="18" customHeight="1" x14ac:dyDescent="0.2">
      <c r="A8" s="43"/>
      <c r="B8" s="46"/>
      <c r="C8" s="49" t="s">
        <v>51</v>
      </c>
      <c r="D8" s="49"/>
      <c r="E8" s="49" t="s">
        <v>52</v>
      </c>
      <c r="F8" s="49"/>
      <c r="G8" s="49" t="s">
        <v>53</v>
      </c>
      <c r="H8" s="49"/>
      <c r="I8" s="49" t="s">
        <v>51</v>
      </c>
      <c r="J8" s="49"/>
      <c r="K8" s="49" t="s">
        <v>52</v>
      </c>
      <c r="L8" s="49"/>
      <c r="M8" s="49" t="s">
        <v>53</v>
      </c>
      <c r="N8" s="49"/>
      <c r="O8" s="39" t="s">
        <v>59</v>
      </c>
    </row>
    <row r="9" spans="1:15" s="1" customFormat="1" ht="18" customHeight="1" thickBot="1" x14ac:dyDescent="0.25">
      <c r="A9" s="44"/>
      <c r="B9" s="47"/>
      <c r="C9" s="6" t="s">
        <v>1</v>
      </c>
      <c r="D9" s="26" t="s">
        <v>54</v>
      </c>
      <c r="E9" s="6" t="s">
        <v>1</v>
      </c>
      <c r="F9" s="26" t="s">
        <v>54</v>
      </c>
      <c r="G9" s="6" t="s">
        <v>1</v>
      </c>
      <c r="H9" s="26" t="s">
        <v>54</v>
      </c>
      <c r="I9" s="6" t="s">
        <v>1</v>
      </c>
      <c r="J9" s="26" t="s">
        <v>54</v>
      </c>
      <c r="K9" s="6" t="s">
        <v>1</v>
      </c>
      <c r="L9" s="26" t="s">
        <v>54</v>
      </c>
      <c r="M9" s="6" t="s">
        <v>1</v>
      </c>
      <c r="N9" s="26" t="s">
        <v>54</v>
      </c>
      <c r="O9" s="40"/>
    </row>
    <row r="10" spans="1:15" s="1" customFormat="1" ht="16.5" customHeight="1" x14ac:dyDescent="0.3">
      <c r="A10" s="7" t="s">
        <v>2</v>
      </c>
      <c r="B10" s="18" t="s">
        <v>56</v>
      </c>
      <c r="C10" s="23">
        <f>FBiH!C17</f>
        <v>350784</v>
      </c>
      <c r="D10" s="23">
        <f>FBiH!D17</f>
        <v>68034165</v>
      </c>
      <c r="E10" s="23">
        <f>FBiH!E17</f>
        <v>27335</v>
      </c>
      <c r="F10" s="23">
        <f>FBiH!F17</f>
        <v>6287475</v>
      </c>
      <c r="G10" s="23">
        <f>C10+E10</f>
        <v>378119</v>
      </c>
      <c r="H10" s="23">
        <f>D10+F10</f>
        <v>74321640</v>
      </c>
      <c r="I10" s="23">
        <f>FBiH!I17</f>
        <v>368796</v>
      </c>
      <c r="J10" s="23">
        <f>FBiH!J17</f>
        <v>72643976</v>
      </c>
      <c r="K10" s="23">
        <f>FBiH!K17</f>
        <v>26603</v>
      </c>
      <c r="L10" s="23">
        <f>FBiH!L17</f>
        <v>7804119</v>
      </c>
      <c r="M10" s="23">
        <f>I10+K10</f>
        <v>395399</v>
      </c>
      <c r="N10" s="23">
        <f>J10+L10</f>
        <v>80448095</v>
      </c>
      <c r="O10" s="21">
        <f t="shared" ref="O10:O35" si="0">N10/H10*100</f>
        <v>108.24316444039717</v>
      </c>
    </row>
    <row r="11" spans="1:15" s="1" customFormat="1" ht="17.100000000000001" customHeight="1" x14ac:dyDescent="0.3">
      <c r="A11" s="12" t="s">
        <v>3</v>
      </c>
      <c r="B11" s="18" t="s">
        <v>28</v>
      </c>
      <c r="C11" s="23">
        <f>FBiH!C18</f>
        <v>195183</v>
      </c>
      <c r="D11" s="23">
        <f>FBiH!D18</f>
        <v>45462206</v>
      </c>
      <c r="E11" s="23">
        <f>FBiH!E18</f>
        <v>0</v>
      </c>
      <c r="F11" s="23">
        <f>FBiH!F18</f>
        <v>0</v>
      </c>
      <c r="G11" s="23">
        <f t="shared" ref="G11:G34" si="1">C11+E11</f>
        <v>195183</v>
      </c>
      <c r="H11" s="23">
        <f t="shared" ref="H11:H34" si="2">D11+F11</f>
        <v>45462206</v>
      </c>
      <c r="I11" s="23">
        <f>FBiH!I18</f>
        <v>218214</v>
      </c>
      <c r="J11" s="23">
        <f>FBiH!J18</f>
        <v>50903123</v>
      </c>
      <c r="K11" s="23">
        <f>FBiH!K18</f>
        <v>0</v>
      </c>
      <c r="L11" s="23">
        <f>FBiH!L18</f>
        <v>0</v>
      </c>
      <c r="M11" s="23">
        <f t="shared" ref="M11:M34" si="3">I11+K11</f>
        <v>218214</v>
      </c>
      <c r="N11" s="23">
        <f>J11+L11</f>
        <v>50903123</v>
      </c>
      <c r="O11" s="22">
        <f t="shared" si="0"/>
        <v>111.96800040895508</v>
      </c>
    </row>
    <row r="12" spans="1:15" s="1" customFormat="1" ht="17.100000000000001" customHeight="1" x14ac:dyDescent="0.2">
      <c r="A12" s="12" t="s">
        <v>5</v>
      </c>
      <c r="B12" s="18" t="s">
        <v>43</v>
      </c>
      <c r="C12" s="23">
        <f>RS!C13</f>
        <v>84344</v>
      </c>
      <c r="D12" s="23">
        <f>RS!D13</f>
        <v>16083805.529999999</v>
      </c>
      <c r="E12" s="23">
        <f>RS!E13</f>
        <v>0</v>
      </c>
      <c r="F12" s="23">
        <f>RS!F13</f>
        <v>0</v>
      </c>
      <c r="G12" s="23">
        <f t="shared" si="1"/>
        <v>84344</v>
      </c>
      <c r="H12" s="23">
        <f t="shared" si="2"/>
        <v>16083805.529999999</v>
      </c>
      <c r="I12" s="23">
        <f>RS!I13</f>
        <v>96820</v>
      </c>
      <c r="J12" s="23">
        <f>RS!J13</f>
        <v>16048664.02</v>
      </c>
      <c r="K12" s="23">
        <f>RS!K13</f>
        <v>0</v>
      </c>
      <c r="L12" s="23">
        <f>RS!L13</f>
        <v>0</v>
      </c>
      <c r="M12" s="23">
        <f t="shared" si="3"/>
        <v>96820</v>
      </c>
      <c r="N12" s="23">
        <f t="shared" ref="N12:N33" si="4">J12+L12</f>
        <v>16048664.02</v>
      </c>
      <c r="O12" s="22">
        <f t="shared" si="0"/>
        <v>99.781509979497997</v>
      </c>
    </row>
    <row r="13" spans="1:15" s="1" customFormat="1" ht="17.100000000000001" customHeight="1" x14ac:dyDescent="0.3">
      <c r="A13" s="12" t="s">
        <v>6</v>
      </c>
      <c r="B13" s="18" t="s">
        <v>29</v>
      </c>
      <c r="C13" s="23">
        <f>FBiH!C19</f>
        <v>92117</v>
      </c>
      <c r="D13" s="23">
        <f>FBiH!D19</f>
        <v>16193011</v>
      </c>
      <c r="E13" s="23">
        <f>FBiH!E19</f>
        <v>0</v>
      </c>
      <c r="F13" s="23">
        <f>FBiH!F19</f>
        <v>0</v>
      </c>
      <c r="G13" s="23">
        <f t="shared" si="1"/>
        <v>92117</v>
      </c>
      <c r="H13" s="23">
        <f t="shared" si="2"/>
        <v>16193011</v>
      </c>
      <c r="I13" s="23">
        <f>FBiH!I19</f>
        <v>109490</v>
      </c>
      <c r="J13" s="23">
        <f>FBiH!J19</f>
        <v>19088711</v>
      </c>
      <c r="K13" s="23">
        <f>FBiH!K19</f>
        <v>0</v>
      </c>
      <c r="L13" s="23">
        <f>FBiH!L19</f>
        <v>0</v>
      </c>
      <c r="M13" s="23">
        <f t="shared" si="3"/>
        <v>109490</v>
      </c>
      <c r="N13" s="23">
        <f t="shared" si="4"/>
        <v>19088711</v>
      </c>
      <c r="O13" s="22">
        <f t="shared" si="0"/>
        <v>117.88240618128401</v>
      </c>
    </row>
    <row r="14" spans="1:15" s="1" customFormat="1" ht="17.100000000000001" customHeight="1" x14ac:dyDescent="0.3">
      <c r="A14" s="12" t="s">
        <v>7</v>
      </c>
      <c r="B14" s="18" t="s">
        <v>30</v>
      </c>
      <c r="C14" s="23">
        <f>FBiH!C20</f>
        <v>301095</v>
      </c>
      <c r="D14" s="23">
        <f>FBiH!D20</f>
        <v>44967294</v>
      </c>
      <c r="E14" s="23">
        <f>FBiH!E20</f>
        <v>0</v>
      </c>
      <c r="F14" s="23">
        <f>FBiH!F20</f>
        <v>0</v>
      </c>
      <c r="G14" s="23">
        <f t="shared" si="1"/>
        <v>301095</v>
      </c>
      <c r="H14" s="23">
        <f t="shared" si="2"/>
        <v>44967294</v>
      </c>
      <c r="I14" s="23">
        <f>FBiH!I20</f>
        <v>317444</v>
      </c>
      <c r="J14" s="23">
        <f>FBiH!J20</f>
        <v>47903518</v>
      </c>
      <c r="K14" s="23">
        <f>FBiH!K20</f>
        <v>0</v>
      </c>
      <c r="L14" s="23">
        <f>FBiH!L20</f>
        <v>0</v>
      </c>
      <c r="M14" s="23">
        <f t="shared" si="3"/>
        <v>317444</v>
      </c>
      <c r="N14" s="23">
        <f t="shared" si="4"/>
        <v>47903518</v>
      </c>
      <c r="O14" s="22">
        <f t="shared" si="0"/>
        <v>106.52968799946024</v>
      </c>
    </row>
    <row r="15" spans="1:15" s="1" customFormat="1" ht="17.100000000000001" customHeight="1" x14ac:dyDescent="0.3">
      <c r="A15" s="12" t="s">
        <v>8</v>
      </c>
      <c r="B15" s="18" t="s">
        <v>31</v>
      </c>
      <c r="C15" s="23">
        <f>FBiH!C21</f>
        <v>131579</v>
      </c>
      <c r="D15" s="23">
        <f>FBiH!D21</f>
        <v>35172690</v>
      </c>
      <c r="E15" s="23">
        <f>FBiH!E21</f>
        <v>6218</v>
      </c>
      <c r="F15" s="23">
        <f>FBiH!F21</f>
        <v>4077118</v>
      </c>
      <c r="G15" s="23">
        <f t="shared" si="1"/>
        <v>137797</v>
      </c>
      <c r="H15" s="23">
        <f t="shared" si="2"/>
        <v>39249808</v>
      </c>
      <c r="I15" s="23">
        <f>FBiH!I21</f>
        <v>142712</v>
      </c>
      <c r="J15" s="23">
        <f>FBiH!J21</f>
        <v>35695595</v>
      </c>
      <c r="K15" s="23">
        <f>FBiH!K21</f>
        <v>5805</v>
      </c>
      <c r="L15" s="23">
        <f>FBiH!L21</f>
        <v>3807837</v>
      </c>
      <c r="M15" s="23">
        <f t="shared" si="3"/>
        <v>148517</v>
      </c>
      <c r="N15" s="23">
        <f t="shared" si="4"/>
        <v>39503432</v>
      </c>
      <c r="O15" s="22">
        <f t="shared" si="0"/>
        <v>100.64617895710471</v>
      </c>
    </row>
    <row r="16" spans="1:15" s="1" customFormat="1" ht="17.100000000000001" customHeight="1" x14ac:dyDescent="0.3">
      <c r="A16" s="12" t="s">
        <v>9</v>
      </c>
      <c r="B16" s="18" t="s">
        <v>32</v>
      </c>
      <c r="C16" s="23">
        <f>RS!C14</f>
        <v>105813</v>
      </c>
      <c r="D16" s="23">
        <f>RS!D14</f>
        <v>22138711.799999997</v>
      </c>
      <c r="E16" s="23">
        <f>RS!E14</f>
        <v>0</v>
      </c>
      <c r="F16" s="23">
        <f>RS!F14</f>
        <v>0</v>
      </c>
      <c r="G16" s="23">
        <f t="shared" si="1"/>
        <v>105813</v>
      </c>
      <c r="H16" s="23">
        <f t="shared" si="2"/>
        <v>22138711.799999997</v>
      </c>
      <c r="I16" s="23">
        <f>RS!I14</f>
        <v>106470</v>
      </c>
      <c r="J16" s="23">
        <f>RS!J14</f>
        <v>22853473.350000001</v>
      </c>
      <c r="K16" s="23">
        <f>RS!K14</f>
        <v>0</v>
      </c>
      <c r="L16" s="23">
        <f>RS!L14</f>
        <v>0</v>
      </c>
      <c r="M16" s="23">
        <f t="shared" si="3"/>
        <v>106470</v>
      </c>
      <c r="N16" s="23">
        <f t="shared" si="4"/>
        <v>22853473.350000001</v>
      </c>
      <c r="O16" s="22">
        <f t="shared" si="0"/>
        <v>103.22855980265304</v>
      </c>
    </row>
    <row r="17" spans="1:15" s="1" customFormat="1" ht="17.100000000000001" customHeight="1" x14ac:dyDescent="0.3">
      <c r="A17" s="12" t="s">
        <v>10</v>
      </c>
      <c r="B17" s="18" t="s">
        <v>33</v>
      </c>
      <c r="C17" s="23">
        <f>RS!C15</f>
        <v>108170</v>
      </c>
      <c r="D17" s="23">
        <f>RS!D15</f>
        <v>25965457.460000001</v>
      </c>
      <c r="E17" s="23">
        <f>RS!E15</f>
        <v>0</v>
      </c>
      <c r="F17" s="23">
        <f>RS!F15</f>
        <v>0</v>
      </c>
      <c r="G17" s="23">
        <f t="shared" si="1"/>
        <v>108170</v>
      </c>
      <c r="H17" s="23">
        <f t="shared" si="2"/>
        <v>25965457.460000001</v>
      </c>
      <c r="I17" s="23">
        <f>RS!I15</f>
        <v>113520</v>
      </c>
      <c r="J17" s="23">
        <f>RS!J15</f>
        <v>28348141.850000001</v>
      </c>
      <c r="K17" s="23">
        <f>RS!K15</f>
        <v>0</v>
      </c>
      <c r="L17" s="23">
        <f>RS!L15</f>
        <v>0</v>
      </c>
      <c r="M17" s="23">
        <f t="shared" si="3"/>
        <v>113520</v>
      </c>
      <c r="N17" s="23">
        <f t="shared" si="4"/>
        <v>28348141.850000001</v>
      </c>
      <c r="O17" s="22">
        <f t="shared" si="0"/>
        <v>109.17636207130394</v>
      </c>
    </row>
    <row r="18" spans="1:15" s="1" customFormat="1" ht="17.100000000000001" customHeight="1" x14ac:dyDescent="0.3">
      <c r="A18" s="12" t="s">
        <v>11</v>
      </c>
      <c r="B18" s="18" t="s">
        <v>34</v>
      </c>
      <c r="C18" s="23">
        <f>FBiH!C22</f>
        <v>336339</v>
      </c>
      <c r="D18" s="23">
        <f>FBiH!D22</f>
        <v>64872243</v>
      </c>
      <c r="E18" s="23">
        <f>FBiH!E22</f>
        <v>0</v>
      </c>
      <c r="F18" s="23">
        <f>FBiH!F22</f>
        <v>0</v>
      </c>
      <c r="G18" s="23">
        <f t="shared" si="1"/>
        <v>336339</v>
      </c>
      <c r="H18" s="23">
        <f t="shared" si="2"/>
        <v>64872243</v>
      </c>
      <c r="I18" s="23">
        <f>FBiH!I22</f>
        <v>374115</v>
      </c>
      <c r="J18" s="23">
        <f>FBiH!J22</f>
        <v>68970115</v>
      </c>
      <c r="K18" s="23">
        <f>FBiH!K22</f>
        <v>0</v>
      </c>
      <c r="L18" s="23">
        <f>FBiH!L22</f>
        <v>0</v>
      </c>
      <c r="M18" s="23">
        <f t="shared" si="3"/>
        <v>374115</v>
      </c>
      <c r="N18" s="23">
        <f t="shared" si="4"/>
        <v>68970115</v>
      </c>
      <c r="O18" s="22">
        <f t="shared" si="0"/>
        <v>106.31683415047017</v>
      </c>
    </row>
    <row r="19" spans="1:15" s="1" customFormat="1" ht="17.100000000000001" customHeight="1" x14ac:dyDescent="0.3">
      <c r="A19" s="12" t="s">
        <v>12</v>
      </c>
      <c r="B19" s="18" t="s">
        <v>48</v>
      </c>
      <c r="C19" s="23">
        <f>RS!C16</f>
        <v>70739</v>
      </c>
      <c r="D19" s="23">
        <f>RS!D16</f>
        <v>11786329.42</v>
      </c>
      <c r="E19" s="23">
        <f>RS!E16</f>
        <v>0</v>
      </c>
      <c r="F19" s="23">
        <f>RS!F16</f>
        <v>0</v>
      </c>
      <c r="G19" s="23">
        <f t="shared" si="1"/>
        <v>70739</v>
      </c>
      <c r="H19" s="23">
        <f t="shared" si="2"/>
        <v>11786329.42</v>
      </c>
      <c r="I19" s="23">
        <f>RS!I16</f>
        <v>65348</v>
      </c>
      <c r="J19" s="23">
        <f>RS!J16</f>
        <v>10952043.050000001</v>
      </c>
      <c r="K19" s="23">
        <f>RS!K16</f>
        <v>0</v>
      </c>
      <c r="L19" s="23">
        <f>RS!L16</f>
        <v>0</v>
      </c>
      <c r="M19" s="23">
        <f t="shared" si="3"/>
        <v>65348</v>
      </c>
      <c r="N19" s="23">
        <f t="shared" si="4"/>
        <v>10952043.050000001</v>
      </c>
      <c r="O19" s="22">
        <f t="shared" si="0"/>
        <v>92.92157600326091</v>
      </c>
    </row>
    <row r="20" spans="1:15" s="1" customFormat="1" ht="17.100000000000001" customHeight="1" x14ac:dyDescent="0.3">
      <c r="A20" s="12" t="s">
        <v>13</v>
      </c>
      <c r="B20" s="18" t="s">
        <v>44</v>
      </c>
      <c r="C20" s="23">
        <f>RS!C17</f>
        <v>60951</v>
      </c>
      <c r="D20" s="23">
        <f>RS!D17</f>
        <v>10778553.309900001</v>
      </c>
      <c r="E20" s="23">
        <f>RS!E17</f>
        <v>68016</v>
      </c>
      <c r="F20" s="23">
        <f>RS!F17</f>
        <v>24870927.589899998</v>
      </c>
      <c r="G20" s="23">
        <f t="shared" si="1"/>
        <v>128967</v>
      </c>
      <c r="H20" s="23">
        <f t="shared" si="2"/>
        <v>35649480.899800003</v>
      </c>
      <c r="I20" s="23">
        <f>RS!I17</f>
        <v>62631</v>
      </c>
      <c r="J20" s="23">
        <f>RS!J17</f>
        <v>11129779.379899999</v>
      </c>
      <c r="K20" s="23">
        <f>RS!K17</f>
        <v>67947</v>
      </c>
      <c r="L20" s="23">
        <f>RS!L17</f>
        <v>24969843.9199</v>
      </c>
      <c r="M20" s="23">
        <f t="shared" si="3"/>
        <v>130578</v>
      </c>
      <c r="N20" s="23">
        <f t="shared" si="4"/>
        <v>36099623.299800001</v>
      </c>
      <c r="O20" s="22">
        <f t="shared" si="0"/>
        <v>101.26268991479907</v>
      </c>
    </row>
    <row r="21" spans="1:15" s="1" customFormat="1" ht="17.100000000000001" customHeight="1" x14ac:dyDescent="0.3">
      <c r="A21" s="12" t="s">
        <v>14</v>
      </c>
      <c r="B21" s="18" t="s">
        <v>35</v>
      </c>
      <c r="C21" s="23">
        <f>FBiH!C23</f>
        <v>140621</v>
      </c>
      <c r="D21" s="23">
        <f>FBiH!D23</f>
        <v>25959544</v>
      </c>
      <c r="E21" s="23">
        <f>FBiH!E23</f>
        <v>70632</v>
      </c>
      <c r="F21" s="23">
        <f>FBiH!F23</f>
        <v>30521351</v>
      </c>
      <c r="G21" s="23">
        <f t="shared" si="1"/>
        <v>211253</v>
      </c>
      <c r="H21" s="23">
        <f t="shared" si="2"/>
        <v>56480895</v>
      </c>
      <c r="I21" s="23">
        <f>FBiH!I23</f>
        <v>142192</v>
      </c>
      <c r="J21" s="23">
        <f>FBiH!J23</f>
        <v>25759018</v>
      </c>
      <c r="K21" s="23">
        <f>FBiH!K23</f>
        <v>71337</v>
      </c>
      <c r="L21" s="23">
        <f>FBiH!L23</f>
        <v>32030129</v>
      </c>
      <c r="M21" s="23">
        <f t="shared" si="3"/>
        <v>213529</v>
      </c>
      <c r="N21" s="23">
        <f t="shared" si="4"/>
        <v>57789147</v>
      </c>
      <c r="O21" s="22">
        <f t="shared" si="0"/>
        <v>102.31627349389558</v>
      </c>
    </row>
    <row r="22" spans="1:15" s="1" customFormat="1" ht="17.100000000000001" customHeight="1" x14ac:dyDescent="0.3">
      <c r="A22" s="12" t="s">
        <v>15</v>
      </c>
      <c r="B22" s="18" t="s">
        <v>45</v>
      </c>
      <c r="C22" s="23">
        <f>RS!C18</f>
        <v>28608</v>
      </c>
      <c r="D22" s="23">
        <f>RS!D18</f>
        <v>4238903.26</v>
      </c>
      <c r="E22" s="23">
        <f>RS!E18</f>
        <v>0</v>
      </c>
      <c r="F22" s="23">
        <f>RS!F18</f>
        <v>0</v>
      </c>
      <c r="G22" s="23">
        <f t="shared" si="1"/>
        <v>28608</v>
      </c>
      <c r="H22" s="23">
        <f t="shared" si="2"/>
        <v>4238903.26</v>
      </c>
      <c r="I22" s="23">
        <f>RS!I18</f>
        <v>38564</v>
      </c>
      <c r="J22" s="23">
        <f>RS!J18</f>
        <v>5823473.9100000001</v>
      </c>
      <c r="K22" s="23">
        <f>RS!K18</f>
        <v>0</v>
      </c>
      <c r="L22" s="23">
        <f>RS!L18</f>
        <v>0</v>
      </c>
      <c r="M22" s="23">
        <f t="shared" si="3"/>
        <v>38564</v>
      </c>
      <c r="N22" s="23">
        <f t="shared" si="4"/>
        <v>5823473.9100000001</v>
      </c>
      <c r="O22" s="22">
        <f t="shared" si="0"/>
        <v>137.38161861235778</v>
      </c>
    </row>
    <row r="23" spans="1:15" s="1" customFormat="1" ht="17.100000000000001" customHeight="1" x14ac:dyDescent="0.3">
      <c r="A23" s="12" t="s">
        <v>16</v>
      </c>
      <c r="B23" s="18" t="s">
        <v>36</v>
      </c>
      <c r="C23" s="23">
        <f>RS!C19</f>
        <v>88730</v>
      </c>
      <c r="D23" s="23">
        <f>RS!D19</f>
        <v>14192989.029999999</v>
      </c>
      <c r="E23" s="23">
        <f>RS!E19</f>
        <v>0</v>
      </c>
      <c r="F23" s="23">
        <f>RS!F19</f>
        <v>0</v>
      </c>
      <c r="G23" s="23">
        <f t="shared" si="1"/>
        <v>88730</v>
      </c>
      <c r="H23" s="23">
        <f t="shared" si="2"/>
        <v>14192989.029999999</v>
      </c>
      <c r="I23" s="23">
        <f>RS!I19</f>
        <v>99558</v>
      </c>
      <c r="J23" s="23">
        <f>RS!J19</f>
        <v>16663832.310000001</v>
      </c>
      <c r="K23" s="23">
        <f>RS!K19</f>
        <v>0</v>
      </c>
      <c r="L23" s="23">
        <f>RS!L19</f>
        <v>0</v>
      </c>
      <c r="M23" s="23">
        <f t="shared" si="3"/>
        <v>99558</v>
      </c>
      <c r="N23" s="23">
        <f t="shared" si="4"/>
        <v>16663832.310000001</v>
      </c>
      <c r="O23" s="22">
        <f t="shared" si="0"/>
        <v>117.4089000898777</v>
      </c>
    </row>
    <row r="24" spans="1:15" s="1" customFormat="1" ht="17.100000000000001" customHeight="1" x14ac:dyDescent="0.2">
      <c r="A24" s="12" t="s">
        <v>17</v>
      </c>
      <c r="B24" s="18" t="s">
        <v>46</v>
      </c>
      <c r="C24" s="23">
        <f>RS!C20</f>
        <v>109590</v>
      </c>
      <c r="D24" s="23">
        <f>RS!D20</f>
        <v>16718774.640000001</v>
      </c>
      <c r="E24" s="23">
        <f>RS!E20</f>
        <v>0</v>
      </c>
      <c r="F24" s="23">
        <f>RS!F20</f>
        <v>0</v>
      </c>
      <c r="G24" s="23">
        <f t="shared" si="1"/>
        <v>109590</v>
      </c>
      <c r="H24" s="23">
        <f t="shared" si="2"/>
        <v>16718774.640000001</v>
      </c>
      <c r="I24" s="23">
        <f>RS!I20</f>
        <v>109758</v>
      </c>
      <c r="J24" s="23">
        <f>RS!J20</f>
        <v>16563145.210000001</v>
      </c>
      <c r="K24" s="23">
        <f>RS!K20</f>
        <v>0</v>
      </c>
      <c r="L24" s="23">
        <f>RS!L20</f>
        <v>0</v>
      </c>
      <c r="M24" s="23">
        <f t="shared" si="3"/>
        <v>109758</v>
      </c>
      <c r="N24" s="23">
        <f t="shared" si="4"/>
        <v>16563145.210000001</v>
      </c>
      <c r="O24" s="22">
        <f t="shared" si="0"/>
        <v>99.069133753213862</v>
      </c>
    </row>
    <row r="25" spans="1:15" s="1" customFormat="1" ht="17.100000000000001" customHeight="1" x14ac:dyDescent="0.2">
      <c r="A25" s="12" t="s">
        <v>18</v>
      </c>
      <c r="B25" s="18" t="s">
        <v>37</v>
      </c>
      <c r="C25" s="23">
        <f>RS!C21</f>
        <v>155953</v>
      </c>
      <c r="D25" s="23">
        <f>RS!D21</f>
        <v>27606984.359999999</v>
      </c>
      <c r="E25" s="23">
        <f>RS!E21</f>
        <v>0</v>
      </c>
      <c r="F25" s="23">
        <f>RS!F21</f>
        <v>0</v>
      </c>
      <c r="G25" s="23">
        <f t="shared" si="1"/>
        <v>155953</v>
      </c>
      <c r="H25" s="23">
        <f t="shared" si="2"/>
        <v>27606984.359999999</v>
      </c>
      <c r="I25" s="23">
        <f>RS!I21</f>
        <v>164107</v>
      </c>
      <c r="J25" s="23">
        <f>RS!J21</f>
        <v>29141836.980000004</v>
      </c>
      <c r="K25" s="23">
        <f>RS!K21</f>
        <v>0</v>
      </c>
      <c r="L25" s="23">
        <f>RS!L21</f>
        <v>0</v>
      </c>
      <c r="M25" s="23">
        <f t="shared" si="3"/>
        <v>164107</v>
      </c>
      <c r="N25" s="23">
        <f t="shared" si="4"/>
        <v>29141836.980000004</v>
      </c>
      <c r="O25" s="22">
        <f t="shared" si="0"/>
        <v>105.55965331086239</v>
      </c>
    </row>
    <row r="26" spans="1:15" s="1" customFormat="1" ht="17.100000000000001" customHeight="1" x14ac:dyDescent="0.2">
      <c r="A26" s="12" t="s">
        <v>19</v>
      </c>
      <c r="B26" s="18" t="s">
        <v>42</v>
      </c>
      <c r="C26" s="23">
        <f>RS!C22</f>
        <v>73015</v>
      </c>
      <c r="D26" s="23">
        <f>RS!D22</f>
        <v>11920750.649999999</v>
      </c>
      <c r="E26" s="23">
        <f>RS!E22</f>
        <v>0</v>
      </c>
      <c r="F26" s="23">
        <f>RS!F22</f>
        <v>0</v>
      </c>
      <c r="G26" s="23">
        <f t="shared" si="1"/>
        <v>73015</v>
      </c>
      <c r="H26" s="23">
        <f t="shared" si="2"/>
        <v>11920750.649999999</v>
      </c>
      <c r="I26" s="23">
        <f>RS!I22</f>
        <v>72738</v>
      </c>
      <c r="J26" s="23">
        <f>RS!J22</f>
        <v>11740646.18</v>
      </c>
      <c r="K26" s="23">
        <f>RS!K22</f>
        <v>0</v>
      </c>
      <c r="L26" s="23">
        <f>RS!L22</f>
        <v>0</v>
      </c>
      <c r="M26" s="23">
        <f t="shared" si="3"/>
        <v>72738</v>
      </c>
      <c r="N26" s="23">
        <f t="shared" si="4"/>
        <v>11740646.18</v>
      </c>
      <c r="O26" s="22">
        <f t="shared" si="0"/>
        <v>98.489151603888317</v>
      </c>
    </row>
    <row r="27" spans="1:15" s="1" customFormat="1" ht="17.100000000000001" customHeight="1" x14ac:dyDescent="0.2">
      <c r="A27" s="12" t="s">
        <v>20</v>
      </c>
      <c r="B27" s="18" t="s">
        <v>50</v>
      </c>
      <c r="C27" s="23">
        <f>RS!C23</f>
        <v>76098</v>
      </c>
      <c r="D27" s="23">
        <f>RS!D23</f>
        <v>12612568.350000001</v>
      </c>
      <c r="E27" s="23">
        <f>RS!E23</f>
        <v>0</v>
      </c>
      <c r="F27" s="23">
        <f>RS!F23</f>
        <v>0</v>
      </c>
      <c r="G27" s="23">
        <f t="shared" si="1"/>
        <v>76098</v>
      </c>
      <c r="H27" s="23">
        <f t="shared" si="2"/>
        <v>12612568.350000001</v>
      </c>
      <c r="I27" s="23">
        <f>RS!I23</f>
        <v>135210</v>
      </c>
      <c r="J27" s="23">
        <f>RS!J23</f>
        <v>17016392.75</v>
      </c>
      <c r="K27" s="23">
        <f>RS!K23</f>
        <v>0</v>
      </c>
      <c r="L27" s="23">
        <f>RS!L23</f>
        <v>0</v>
      </c>
      <c r="M27" s="23">
        <f t="shared" si="3"/>
        <v>135210</v>
      </c>
      <c r="N27" s="23">
        <f t="shared" si="4"/>
        <v>17016392.75</v>
      </c>
      <c r="O27" s="22">
        <f t="shared" si="0"/>
        <v>134.91615884880417</v>
      </c>
    </row>
    <row r="28" spans="1:15" s="1" customFormat="1" ht="17.100000000000001" customHeight="1" x14ac:dyDescent="0.2">
      <c r="A28" s="12" t="s">
        <v>21</v>
      </c>
      <c r="B28" s="18" t="s">
        <v>41</v>
      </c>
      <c r="C28" s="23">
        <f>FBiH!C24</f>
        <v>274336</v>
      </c>
      <c r="D28" s="23">
        <f>FBiH!D24</f>
        <v>60214959</v>
      </c>
      <c r="E28" s="23">
        <f>FBiH!E24</f>
        <v>17618</v>
      </c>
      <c r="F28" s="23">
        <f>FBiH!F24</f>
        <v>3211526</v>
      </c>
      <c r="G28" s="23">
        <f t="shared" si="1"/>
        <v>291954</v>
      </c>
      <c r="H28" s="23">
        <f t="shared" si="2"/>
        <v>63426485</v>
      </c>
      <c r="I28" s="23">
        <f>FBiH!I24</f>
        <v>294158</v>
      </c>
      <c r="J28" s="23">
        <f>FBiH!J24</f>
        <v>62711237</v>
      </c>
      <c r="K28" s="23">
        <f>FBiH!K24</f>
        <v>18629</v>
      </c>
      <c r="L28" s="23">
        <f>FBiH!L24</f>
        <v>3833072</v>
      </c>
      <c r="M28" s="23">
        <f t="shared" si="3"/>
        <v>312787</v>
      </c>
      <c r="N28" s="23">
        <f t="shared" si="4"/>
        <v>66544309</v>
      </c>
      <c r="O28" s="22">
        <f t="shared" si="0"/>
        <v>104.91564998438743</v>
      </c>
    </row>
    <row r="29" spans="1:15" s="1" customFormat="1" ht="17.100000000000001" customHeight="1" x14ac:dyDescent="0.2">
      <c r="A29" s="12" t="s">
        <v>22</v>
      </c>
      <c r="B29" s="18" t="s">
        <v>57</v>
      </c>
      <c r="C29" s="23">
        <f>RS!C24</f>
        <v>22193</v>
      </c>
      <c r="D29" s="23">
        <f>RS!D24</f>
        <v>3401602.96</v>
      </c>
      <c r="E29" s="23">
        <f>RS!E24</f>
        <v>0</v>
      </c>
      <c r="F29" s="23">
        <f>RS!F24</f>
        <v>0</v>
      </c>
      <c r="G29" s="23">
        <f t="shared" si="1"/>
        <v>22193</v>
      </c>
      <c r="H29" s="23">
        <f t="shared" si="2"/>
        <v>3401602.96</v>
      </c>
      <c r="I29" s="23">
        <f>RS!I24</f>
        <v>22685</v>
      </c>
      <c r="J29" s="23">
        <f>RS!J24</f>
        <v>3434222.57</v>
      </c>
      <c r="K29" s="23">
        <f>RS!K24</f>
        <v>0</v>
      </c>
      <c r="L29" s="23">
        <f>RS!L24</f>
        <v>0</v>
      </c>
      <c r="M29" s="23">
        <f t="shared" si="3"/>
        <v>22685</v>
      </c>
      <c r="N29" s="23">
        <f t="shared" si="4"/>
        <v>3434222.57</v>
      </c>
      <c r="O29" s="22">
        <f t="shared" si="0"/>
        <v>100.95894818953238</v>
      </c>
    </row>
    <row r="30" spans="1:15" s="1" customFormat="1" ht="17.100000000000001" customHeight="1" x14ac:dyDescent="0.2">
      <c r="A30" s="12" t="s">
        <v>23</v>
      </c>
      <c r="B30" s="18" t="s">
        <v>47</v>
      </c>
      <c r="C30" s="23">
        <f>RS!C25</f>
        <v>56824</v>
      </c>
      <c r="D30" s="23">
        <f>RS!D25</f>
        <v>11523221.68</v>
      </c>
      <c r="E30" s="23">
        <f>RS!E25</f>
        <v>0</v>
      </c>
      <c r="F30" s="23">
        <f>RS!F25</f>
        <v>0</v>
      </c>
      <c r="G30" s="23">
        <f t="shared" si="1"/>
        <v>56824</v>
      </c>
      <c r="H30" s="23">
        <f t="shared" si="2"/>
        <v>11523221.68</v>
      </c>
      <c r="I30" s="23">
        <f>RS!I25</f>
        <v>63162</v>
      </c>
      <c r="J30" s="23">
        <f>RS!J25</f>
        <v>13000527.77</v>
      </c>
      <c r="K30" s="23">
        <f>RS!K25</f>
        <v>0</v>
      </c>
      <c r="L30" s="23">
        <f>RS!L25</f>
        <v>0</v>
      </c>
      <c r="M30" s="23">
        <f t="shared" si="3"/>
        <v>63162</v>
      </c>
      <c r="N30" s="23">
        <f t="shared" si="4"/>
        <v>13000527.77</v>
      </c>
      <c r="O30" s="22">
        <f t="shared" si="0"/>
        <v>112.8202522786145</v>
      </c>
    </row>
    <row r="31" spans="1:15" s="1" customFormat="1" ht="17.100000000000001" customHeight="1" x14ac:dyDescent="0.2">
      <c r="A31" s="12" t="s">
        <v>24</v>
      </c>
      <c r="B31" s="18" t="s">
        <v>38</v>
      </c>
      <c r="C31" s="23">
        <f>FBiH!C25</f>
        <v>129036</v>
      </c>
      <c r="D31" s="23">
        <f>FBiH!D25</f>
        <v>32972073</v>
      </c>
      <c r="E31" s="23">
        <f>FBiH!E25</f>
        <v>193870</v>
      </c>
      <c r="F31" s="23">
        <f>FBiH!F25</f>
        <v>27673581</v>
      </c>
      <c r="G31" s="23">
        <f t="shared" si="1"/>
        <v>322906</v>
      </c>
      <c r="H31" s="23">
        <f t="shared" si="2"/>
        <v>60645654</v>
      </c>
      <c r="I31" s="23">
        <f>FBiH!I25</f>
        <v>147884</v>
      </c>
      <c r="J31" s="23">
        <f>FBiH!J25</f>
        <v>39250104</v>
      </c>
      <c r="K31" s="23">
        <f>FBiH!K25</f>
        <v>232051</v>
      </c>
      <c r="L31" s="23">
        <f>FBiH!L25</f>
        <v>30539061</v>
      </c>
      <c r="M31" s="23">
        <f t="shared" si="3"/>
        <v>379935</v>
      </c>
      <c r="N31" s="23">
        <f t="shared" si="4"/>
        <v>69789165</v>
      </c>
      <c r="O31" s="22">
        <f t="shared" si="0"/>
        <v>115.07694351849187</v>
      </c>
    </row>
    <row r="32" spans="1:15" s="1" customFormat="1" ht="17.100000000000001" customHeight="1" x14ac:dyDescent="0.2">
      <c r="A32" s="12" t="s">
        <v>25</v>
      </c>
      <c r="B32" s="18" t="s">
        <v>39</v>
      </c>
      <c r="C32" s="23">
        <f>FBiH!C26</f>
        <v>142336</v>
      </c>
      <c r="D32" s="23">
        <f>FBiH!D26</f>
        <v>30739924</v>
      </c>
      <c r="E32" s="23">
        <f>FBiH!E26</f>
        <v>243195</v>
      </c>
      <c r="F32" s="23">
        <f>FBiH!F26</f>
        <v>40560298</v>
      </c>
      <c r="G32" s="23">
        <f t="shared" si="1"/>
        <v>385531</v>
      </c>
      <c r="H32" s="23">
        <f t="shared" si="2"/>
        <v>71300222</v>
      </c>
      <c r="I32" s="23">
        <f>FBiH!I26</f>
        <v>151754</v>
      </c>
      <c r="J32" s="23">
        <f>FBiH!J26</f>
        <v>30815227</v>
      </c>
      <c r="K32" s="23">
        <f>FBiH!K26</f>
        <v>261494</v>
      </c>
      <c r="L32" s="23">
        <f>FBiH!L26</f>
        <v>43540981</v>
      </c>
      <c r="M32" s="23">
        <f t="shared" si="3"/>
        <v>413248</v>
      </c>
      <c r="N32" s="23">
        <f t="shared" si="4"/>
        <v>74356208</v>
      </c>
      <c r="O32" s="22">
        <f t="shared" si="0"/>
        <v>104.28608202650477</v>
      </c>
    </row>
    <row r="33" spans="1:15" s="1" customFormat="1" ht="17.100000000000001" customHeight="1" x14ac:dyDescent="0.2">
      <c r="A33" s="12" t="s">
        <v>26</v>
      </c>
      <c r="B33" s="18" t="s">
        <v>55</v>
      </c>
      <c r="C33" s="23">
        <f>FBiH!C27</f>
        <v>9187</v>
      </c>
      <c r="D33" s="23">
        <f>FBiH!D27</f>
        <v>937670</v>
      </c>
      <c r="E33" s="23">
        <f>FBiH!E27</f>
        <v>156711</v>
      </c>
      <c r="F33" s="23">
        <f>FBiH!F27</f>
        <v>34934600</v>
      </c>
      <c r="G33" s="23">
        <f t="shared" si="1"/>
        <v>165898</v>
      </c>
      <c r="H33" s="23">
        <f t="shared" si="2"/>
        <v>35872270</v>
      </c>
      <c r="I33" s="23">
        <f>FBiH!I27</f>
        <v>12378</v>
      </c>
      <c r="J33" s="23">
        <f>FBiH!J27</f>
        <v>1398636</v>
      </c>
      <c r="K33" s="23">
        <f>FBiH!K27</f>
        <v>159515</v>
      </c>
      <c r="L33" s="23">
        <f>FBiH!L27</f>
        <v>38801565</v>
      </c>
      <c r="M33" s="23">
        <f t="shared" si="3"/>
        <v>171893</v>
      </c>
      <c r="N33" s="23">
        <f t="shared" si="4"/>
        <v>40200201</v>
      </c>
      <c r="O33" s="22">
        <f t="shared" si="0"/>
        <v>112.06483726845275</v>
      </c>
    </row>
    <row r="34" spans="1:15" s="1" customFormat="1" ht="17.100000000000001" customHeight="1" x14ac:dyDescent="0.2">
      <c r="A34" s="12" t="s">
        <v>27</v>
      </c>
      <c r="B34" s="18" t="s">
        <v>40</v>
      </c>
      <c r="C34" s="23">
        <f>RS!C26</f>
        <v>75560</v>
      </c>
      <c r="D34" s="23">
        <f>RS!D26</f>
        <v>29117354.420000002</v>
      </c>
      <c r="E34" s="23">
        <f>RS!E26</f>
        <v>8227</v>
      </c>
      <c r="F34" s="23">
        <f>RS!F26</f>
        <v>2657792.9900000002</v>
      </c>
      <c r="G34" s="23">
        <f t="shared" si="1"/>
        <v>83787</v>
      </c>
      <c r="H34" s="23">
        <f t="shared" si="2"/>
        <v>31775147.410000004</v>
      </c>
      <c r="I34" s="23">
        <f>RS!I26</f>
        <v>87697</v>
      </c>
      <c r="J34" s="23">
        <f>RS!J26</f>
        <v>34956300.549999997</v>
      </c>
      <c r="K34" s="23">
        <f>RS!K26</f>
        <v>8098</v>
      </c>
      <c r="L34" s="23">
        <f>RS!L26</f>
        <v>2918609.6399999997</v>
      </c>
      <c r="M34" s="23">
        <f t="shared" si="3"/>
        <v>95795</v>
      </c>
      <c r="N34" s="23">
        <f t="shared" ref="N34" si="5">J34+L34</f>
        <v>37874910.189999998</v>
      </c>
      <c r="O34" s="22">
        <f t="shared" si="0"/>
        <v>119.19664667890832</v>
      </c>
    </row>
    <row r="35" spans="1:15" s="1" customFormat="1" ht="17.100000000000001" customHeight="1" x14ac:dyDescent="0.2">
      <c r="A35" s="15"/>
      <c r="B35" s="16" t="s">
        <v>4</v>
      </c>
      <c r="C35" s="37">
        <f t="shared" ref="C35:I35" si="6">SUM(C10:C34)</f>
        <v>3219201</v>
      </c>
      <c r="D35" s="37">
        <f t="shared" si="6"/>
        <v>643611785.86989987</v>
      </c>
      <c r="E35" s="37">
        <f t="shared" si="6"/>
        <v>791822</v>
      </c>
      <c r="F35" s="37">
        <f t="shared" si="6"/>
        <v>174794669.57990003</v>
      </c>
      <c r="G35" s="37">
        <f t="shared" si="6"/>
        <v>4011023</v>
      </c>
      <c r="H35" s="37">
        <f>SUM(H10:H34)-4</f>
        <v>818406451.4497999</v>
      </c>
      <c r="I35" s="37">
        <f t="shared" si="6"/>
        <v>3517405</v>
      </c>
      <c r="J35" s="37">
        <f>SUM(J10:J34)</f>
        <v>692811739.8799001</v>
      </c>
      <c r="K35" s="37">
        <f t="shared" ref="K35:L35" si="7">SUM(K10:K34)</f>
        <v>851479</v>
      </c>
      <c r="L35" s="37">
        <f t="shared" si="7"/>
        <v>188245217.55989999</v>
      </c>
      <c r="M35" s="35">
        <f>SUM(M10:M34)</f>
        <v>4368884</v>
      </c>
      <c r="N35" s="35">
        <f>SUM(N10:N34)</f>
        <v>881056957.43980002</v>
      </c>
      <c r="O35" s="38">
        <f t="shared" si="0"/>
        <v>107.65518232157325</v>
      </c>
    </row>
    <row r="36" spans="1:15" x14ac:dyDescent="0.25">
      <c r="D36" s="14"/>
      <c r="F36" s="14"/>
      <c r="H36" s="14"/>
      <c r="J36" s="14"/>
      <c r="L36" s="14"/>
      <c r="N36" s="14"/>
    </row>
    <row r="37" spans="1:15" x14ac:dyDescent="0.25">
      <c r="A37" s="17" t="s">
        <v>66</v>
      </c>
      <c r="B37" s="3"/>
      <c r="F37" s="14"/>
      <c r="H37" s="14"/>
      <c r="J37" s="14"/>
      <c r="L37" s="14"/>
      <c r="N37" s="14"/>
    </row>
    <row r="38" spans="1:15" x14ac:dyDescent="0.25">
      <c r="A38" s="17" t="s">
        <v>67</v>
      </c>
      <c r="D38" s="14"/>
      <c r="F38" s="14"/>
      <c r="H38" s="14"/>
      <c r="J38" s="14"/>
      <c r="L38" s="14"/>
      <c r="N38" s="14"/>
    </row>
    <row r="39" spans="1:15" x14ac:dyDescent="0.25">
      <c r="D39" s="14"/>
      <c r="F39" s="14"/>
      <c r="H39" s="14"/>
      <c r="J39" s="14"/>
      <c r="L39" s="14"/>
      <c r="N39" s="14"/>
    </row>
    <row r="40" spans="1:15" x14ac:dyDescent="0.25">
      <c r="D40" s="14"/>
      <c r="F40" s="14"/>
      <c r="H40" s="14"/>
      <c r="J40" s="14"/>
      <c r="L40" s="14"/>
      <c r="N40" s="14"/>
    </row>
    <row r="41" spans="1:15" x14ac:dyDescent="0.25">
      <c r="A41" s="17"/>
      <c r="D41" s="14"/>
      <c r="F41" s="14"/>
      <c r="H41" s="14"/>
      <c r="J41" s="14"/>
      <c r="L41" s="14"/>
      <c r="N41" s="14"/>
    </row>
    <row r="42" spans="1:15" x14ac:dyDescent="0.25">
      <c r="A42" s="17"/>
      <c r="D42" s="14"/>
      <c r="F42" s="14"/>
      <c r="H42" s="14"/>
      <c r="J42" s="14"/>
      <c r="L42" s="14"/>
      <c r="N42" s="14"/>
    </row>
    <row r="44" spans="1:15" x14ac:dyDescent="0.25">
      <c r="A44" s="17"/>
    </row>
    <row r="46" spans="1:15" x14ac:dyDescent="0.25">
      <c r="A46" s="17"/>
    </row>
  </sheetData>
  <sortState xmlns:xlrd2="http://schemas.microsoft.com/office/spreadsheetml/2017/richdata2" ref="A10:O34">
    <sortCondition ref="B10:B34"/>
  </sortState>
  <mergeCells count="12">
    <mergeCell ref="O8:O9"/>
    <mergeCell ref="A4:O4"/>
    <mergeCell ref="A7:A9"/>
    <mergeCell ref="B7:B9"/>
    <mergeCell ref="C7:H7"/>
    <mergeCell ref="I7:N7"/>
    <mergeCell ref="C8:D8"/>
    <mergeCell ref="E8:F8"/>
    <mergeCell ref="G8:H8"/>
    <mergeCell ref="I8:J8"/>
    <mergeCell ref="K8:L8"/>
    <mergeCell ref="M8:N8"/>
  </mergeCells>
  <pageMargins left="0.39370078740157483" right="0.39370078740157483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osiguranja&amp;RGodišnje izvješće</oddHeader>
    <oddFooter>&amp;CU izvješće su uključeni podatci zaključno s 31.12.2022. godine.</oddFooter>
  </headerFooter>
  <ignoredErrors>
    <ignoredError sqref="H35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O51"/>
  <sheetViews>
    <sheetView showGridLines="0" showRuler="0" view="pageLayout" zoomScale="80" zoomScaleNormal="70" zoomScalePageLayoutView="80" workbookViewId="0">
      <selection activeCell="A9" sqref="A9:O9"/>
    </sheetView>
  </sheetViews>
  <sheetFormatPr defaultColWidth="9.140625" defaultRowHeight="15" x14ac:dyDescent="0.25"/>
  <cols>
    <col min="1" max="1" width="3.7109375" style="13" customWidth="1"/>
    <col min="2" max="2" width="23" style="13" customWidth="1"/>
    <col min="3" max="3" width="11" style="13" customWidth="1"/>
    <col min="4" max="4" width="13.42578125" style="13" customWidth="1"/>
    <col min="5" max="5" width="9.28515625" style="13" customWidth="1"/>
    <col min="6" max="6" width="13.7109375" style="13" customWidth="1"/>
    <col min="7" max="7" width="11.42578125" style="13" customWidth="1"/>
    <col min="8" max="8" width="13.7109375" style="13" customWidth="1"/>
    <col min="9" max="9" width="11.42578125" style="13" customWidth="1"/>
    <col min="10" max="10" width="13.7109375" style="13" customWidth="1"/>
    <col min="11" max="11" width="10" style="13" customWidth="1"/>
    <col min="12" max="12" width="13.7109375" style="13" customWidth="1"/>
    <col min="13" max="13" width="11.28515625" style="13" customWidth="1"/>
    <col min="14" max="14" width="13.7109375" style="13" customWidth="1"/>
    <col min="15" max="15" width="11.7109375" style="13" customWidth="1"/>
    <col min="16" max="16384" width="9.140625" style="13"/>
  </cols>
  <sheetData>
    <row r="9" spans="1:15" ht="23.25" x14ac:dyDescent="0.35">
      <c r="A9" s="41" t="s">
        <v>0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pans="1:15" ht="16.5" customHeight="1" x14ac:dyDescent="0.55000000000000004">
      <c r="A10" s="19"/>
      <c r="B10" s="19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8"/>
    </row>
    <row r="11" spans="1:15" ht="16.5" customHeight="1" x14ac:dyDescent="0.55000000000000004">
      <c r="A11" s="19"/>
      <c r="B11" s="1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8"/>
    </row>
    <row r="12" spans="1:15" ht="17.100000000000001" x14ac:dyDescent="0.4">
      <c r="A12" s="5"/>
    </row>
    <row r="13" spans="1:15" s="1" customFormat="1" ht="15" customHeight="1" thickBot="1" x14ac:dyDescent="0.35">
      <c r="A13" s="9" t="s">
        <v>64</v>
      </c>
      <c r="D13" s="2"/>
      <c r="F13" s="2"/>
      <c r="H13" s="2"/>
      <c r="J13" s="2"/>
      <c r="L13" s="2"/>
      <c r="N13" s="2"/>
    </row>
    <row r="14" spans="1:15" s="1" customFormat="1" ht="27.75" customHeight="1" x14ac:dyDescent="0.2">
      <c r="A14" s="42" t="s">
        <v>58</v>
      </c>
      <c r="B14" s="45" t="s">
        <v>62</v>
      </c>
      <c r="C14" s="48" t="s">
        <v>60</v>
      </c>
      <c r="D14" s="48"/>
      <c r="E14" s="48"/>
      <c r="F14" s="48"/>
      <c r="G14" s="48"/>
      <c r="H14" s="48"/>
      <c r="I14" s="48" t="s">
        <v>61</v>
      </c>
      <c r="J14" s="48"/>
      <c r="K14" s="48"/>
      <c r="L14" s="48"/>
      <c r="M14" s="48"/>
      <c r="N14" s="48"/>
      <c r="O14" s="20" t="s">
        <v>49</v>
      </c>
    </row>
    <row r="15" spans="1:15" s="1" customFormat="1" ht="18" customHeight="1" x14ac:dyDescent="0.2">
      <c r="A15" s="43"/>
      <c r="B15" s="46"/>
      <c r="C15" s="49" t="s">
        <v>51</v>
      </c>
      <c r="D15" s="49"/>
      <c r="E15" s="49" t="s">
        <v>52</v>
      </c>
      <c r="F15" s="49"/>
      <c r="G15" s="49" t="s">
        <v>53</v>
      </c>
      <c r="H15" s="49"/>
      <c r="I15" s="49" t="s">
        <v>51</v>
      </c>
      <c r="J15" s="49"/>
      <c r="K15" s="49" t="s">
        <v>52</v>
      </c>
      <c r="L15" s="49"/>
      <c r="M15" s="49" t="s">
        <v>53</v>
      </c>
      <c r="N15" s="49"/>
      <c r="O15" s="39" t="s">
        <v>59</v>
      </c>
    </row>
    <row r="16" spans="1:15" s="1" customFormat="1" ht="18" customHeight="1" thickBot="1" x14ac:dyDescent="0.25">
      <c r="A16" s="44"/>
      <c r="B16" s="47"/>
      <c r="C16" s="6" t="s">
        <v>1</v>
      </c>
      <c r="D16" s="26" t="s">
        <v>54</v>
      </c>
      <c r="E16" s="6" t="s">
        <v>1</v>
      </c>
      <c r="F16" s="26" t="s">
        <v>54</v>
      </c>
      <c r="G16" s="6" t="s">
        <v>1</v>
      </c>
      <c r="H16" s="26" t="s">
        <v>54</v>
      </c>
      <c r="I16" s="6" t="s">
        <v>1</v>
      </c>
      <c r="J16" s="26" t="s">
        <v>54</v>
      </c>
      <c r="K16" s="6" t="s">
        <v>1</v>
      </c>
      <c r="L16" s="26" t="s">
        <v>54</v>
      </c>
      <c r="M16" s="6" t="s">
        <v>1</v>
      </c>
      <c r="N16" s="26" t="s">
        <v>54</v>
      </c>
      <c r="O16" s="40"/>
    </row>
    <row r="17" spans="1:15" s="1" customFormat="1" ht="16.5" customHeight="1" x14ac:dyDescent="0.2">
      <c r="A17" s="7" t="s">
        <v>2</v>
      </c>
      <c r="B17" s="18" t="s">
        <v>56</v>
      </c>
      <c r="C17" s="23">
        <v>350784</v>
      </c>
      <c r="D17" s="23">
        <v>68034165</v>
      </c>
      <c r="E17" s="23">
        <v>27335</v>
      </c>
      <c r="F17" s="23">
        <v>6287475</v>
      </c>
      <c r="G17" s="23">
        <f t="shared" ref="G17:G27" si="0">C17+E17</f>
        <v>378119</v>
      </c>
      <c r="H17" s="23">
        <f t="shared" ref="H17:H27" si="1">D17+F17</f>
        <v>74321640</v>
      </c>
      <c r="I17" s="23">
        <v>368796</v>
      </c>
      <c r="J17" s="23">
        <v>72643976</v>
      </c>
      <c r="K17" s="23">
        <v>26603</v>
      </c>
      <c r="L17" s="23">
        <v>7804119</v>
      </c>
      <c r="M17" s="23">
        <f>I17+K17</f>
        <v>395399</v>
      </c>
      <c r="N17" s="23">
        <f>J17+L17</f>
        <v>80448095</v>
      </c>
      <c r="O17" s="21">
        <f t="shared" ref="O17:O28" si="2">N17/H17*100</f>
        <v>108.24316444039717</v>
      </c>
    </row>
    <row r="18" spans="1:15" s="1" customFormat="1" ht="17.100000000000001" customHeight="1" x14ac:dyDescent="0.2">
      <c r="A18" s="12" t="s">
        <v>3</v>
      </c>
      <c r="B18" s="18" t="s">
        <v>28</v>
      </c>
      <c r="C18" s="23">
        <v>195183</v>
      </c>
      <c r="D18" s="23">
        <v>45462206</v>
      </c>
      <c r="E18" s="23">
        <v>0</v>
      </c>
      <c r="F18" s="23">
        <v>0</v>
      </c>
      <c r="G18" s="23">
        <f t="shared" si="0"/>
        <v>195183</v>
      </c>
      <c r="H18" s="23">
        <f t="shared" si="1"/>
        <v>45462206</v>
      </c>
      <c r="I18" s="23">
        <v>218214</v>
      </c>
      <c r="J18" s="23">
        <v>50903123</v>
      </c>
      <c r="K18" s="23">
        <v>0</v>
      </c>
      <c r="L18" s="23">
        <v>0</v>
      </c>
      <c r="M18" s="23">
        <f>I18+K18</f>
        <v>218214</v>
      </c>
      <c r="N18" s="23">
        <f>J18+L18</f>
        <v>50903123</v>
      </c>
      <c r="O18" s="22">
        <f t="shared" si="2"/>
        <v>111.96800040895508</v>
      </c>
    </row>
    <row r="19" spans="1:15" s="1" customFormat="1" ht="17.100000000000001" customHeight="1" x14ac:dyDescent="0.2">
      <c r="A19" s="12" t="s">
        <v>5</v>
      </c>
      <c r="B19" s="18" t="s">
        <v>29</v>
      </c>
      <c r="C19" s="23">
        <v>92117</v>
      </c>
      <c r="D19" s="23">
        <v>16193011</v>
      </c>
      <c r="E19" s="23">
        <v>0</v>
      </c>
      <c r="F19" s="23">
        <v>0</v>
      </c>
      <c r="G19" s="23">
        <f t="shared" si="0"/>
        <v>92117</v>
      </c>
      <c r="H19" s="23">
        <f t="shared" si="1"/>
        <v>16193011</v>
      </c>
      <c r="I19" s="23">
        <v>109490</v>
      </c>
      <c r="J19" s="23">
        <v>19088711</v>
      </c>
      <c r="K19" s="23">
        <v>0</v>
      </c>
      <c r="L19" s="23">
        <v>0</v>
      </c>
      <c r="M19" s="23">
        <f>I19+K19</f>
        <v>109490</v>
      </c>
      <c r="N19" s="23">
        <f t="shared" ref="N19:N27" si="3">J19+L19</f>
        <v>19088711</v>
      </c>
      <c r="O19" s="22">
        <f t="shared" si="2"/>
        <v>117.88240618128401</v>
      </c>
    </row>
    <row r="20" spans="1:15" s="1" customFormat="1" ht="17.100000000000001" customHeight="1" x14ac:dyDescent="0.2">
      <c r="A20" s="12" t="s">
        <v>6</v>
      </c>
      <c r="B20" s="18" t="s">
        <v>30</v>
      </c>
      <c r="C20" s="23">
        <v>301095</v>
      </c>
      <c r="D20" s="23">
        <v>44967294</v>
      </c>
      <c r="E20" s="23">
        <v>0</v>
      </c>
      <c r="F20" s="23">
        <v>0</v>
      </c>
      <c r="G20" s="23">
        <f t="shared" si="0"/>
        <v>301095</v>
      </c>
      <c r="H20" s="23">
        <f t="shared" si="1"/>
        <v>44967294</v>
      </c>
      <c r="I20" s="23">
        <v>317444</v>
      </c>
      <c r="J20" s="23">
        <v>47903518</v>
      </c>
      <c r="K20" s="23">
        <v>0</v>
      </c>
      <c r="L20" s="23">
        <v>0</v>
      </c>
      <c r="M20" s="23">
        <f t="shared" ref="M20:M27" si="4">I20+K20</f>
        <v>317444</v>
      </c>
      <c r="N20" s="23">
        <f t="shared" si="3"/>
        <v>47903518</v>
      </c>
      <c r="O20" s="22">
        <f t="shared" si="2"/>
        <v>106.52968799946024</v>
      </c>
    </row>
    <row r="21" spans="1:15" s="1" customFormat="1" ht="17.100000000000001" customHeight="1" x14ac:dyDescent="0.25">
      <c r="A21" s="12" t="s">
        <v>7</v>
      </c>
      <c r="B21" s="18" t="s">
        <v>31</v>
      </c>
      <c r="C21" s="33">
        <v>131579</v>
      </c>
      <c r="D21" s="23">
        <v>35172690</v>
      </c>
      <c r="E21" s="23">
        <v>6218</v>
      </c>
      <c r="F21" s="23">
        <v>4077118</v>
      </c>
      <c r="G21" s="23">
        <f t="shared" si="0"/>
        <v>137797</v>
      </c>
      <c r="H21" s="23">
        <f t="shared" si="1"/>
        <v>39249808</v>
      </c>
      <c r="I21" s="33">
        <v>142712</v>
      </c>
      <c r="J21" s="23">
        <v>35695595</v>
      </c>
      <c r="K21" s="23">
        <v>5805</v>
      </c>
      <c r="L21" s="23">
        <v>3807837</v>
      </c>
      <c r="M21" s="23">
        <f>I21+K21</f>
        <v>148517</v>
      </c>
      <c r="N21" s="23">
        <f t="shared" si="3"/>
        <v>39503432</v>
      </c>
      <c r="O21" s="22">
        <f t="shared" si="2"/>
        <v>100.64617895710471</v>
      </c>
    </row>
    <row r="22" spans="1:15" s="1" customFormat="1" ht="17.100000000000001" customHeight="1" x14ac:dyDescent="0.2">
      <c r="A22" s="12" t="s">
        <v>8</v>
      </c>
      <c r="B22" s="18" t="s">
        <v>34</v>
      </c>
      <c r="C22" s="23">
        <v>336339</v>
      </c>
      <c r="D22" s="23">
        <v>64872243</v>
      </c>
      <c r="E22" s="23">
        <v>0</v>
      </c>
      <c r="F22" s="23">
        <v>0</v>
      </c>
      <c r="G22" s="23">
        <f t="shared" si="0"/>
        <v>336339</v>
      </c>
      <c r="H22" s="23">
        <f t="shared" si="1"/>
        <v>64872243</v>
      </c>
      <c r="I22" s="23">
        <v>374115</v>
      </c>
      <c r="J22" s="23">
        <v>68970115</v>
      </c>
      <c r="K22" s="23">
        <v>0</v>
      </c>
      <c r="L22" s="23">
        <v>0</v>
      </c>
      <c r="M22" s="23">
        <f t="shared" si="4"/>
        <v>374115</v>
      </c>
      <c r="N22" s="23">
        <f t="shared" si="3"/>
        <v>68970115</v>
      </c>
      <c r="O22" s="22">
        <f t="shared" si="2"/>
        <v>106.31683415047017</v>
      </c>
    </row>
    <row r="23" spans="1:15" s="1" customFormat="1" ht="17.100000000000001" customHeight="1" x14ac:dyDescent="0.25">
      <c r="A23" s="12" t="s">
        <v>9</v>
      </c>
      <c r="B23" s="18" t="s">
        <v>35</v>
      </c>
      <c r="C23" s="33">
        <v>140621</v>
      </c>
      <c r="D23" s="23">
        <v>25959544</v>
      </c>
      <c r="E23" s="23">
        <v>70632</v>
      </c>
      <c r="F23" s="23">
        <v>30521351</v>
      </c>
      <c r="G23" s="23">
        <f t="shared" si="0"/>
        <v>211253</v>
      </c>
      <c r="H23" s="23">
        <f t="shared" si="1"/>
        <v>56480895</v>
      </c>
      <c r="I23" s="33">
        <v>142192</v>
      </c>
      <c r="J23" s="23">
        <v>25759018</v>
      </c>
      <c r="K23" s="23">
        <v>71337</v>
      </c>
      <c r="L23" s="23">
        <v>32030129</v>
      </c>
      <c r="M23" s="23">
        <f t="shared" si="4"/>
        <v>213529</v>
      </c>
      <c r="N23" s="23">
        <f t="shared" si="3"/>
        <v>57789147</v>
      </c>
      <c r="O23" s="22">
        <f t="shared" si="2"/>
        <v>102.31627349389558</v>
      </c>
    </row>
    <row r="24" spans="1:15" s="1" customFormat="1" ht="17.100000000000001" customHeight="1" x14ac:dyDescent="0.25">
      <c r="A24" s="12" t="s">
        <v>10</v>
      </c>
      <c r="B24" s="18" t="s">
        <v>41</v>
      </c>
      <c r="C24" s="33">
        <v>274336</v>
      </c>
      <c r="D24" s="23">
        <v>60214959</v>
      </c>
      <c r="E24" s="23">
        <v>17618</v>
      </c>
      <c r="F24" s="23">
        <v>3211526</v>
      </c>
      <c r="G24" s="23">
        <f t="shared" si="0"/>
        <v>291954</v>
      </c>
      <c r="H24" s="23">
        <f t="shared" si="1"/>
        <v>63426485</v>
      </c>
      <c r="I24" s="33">
        <v>294158</v>
      </c>
      <c r="J24" s="23">
        <v>62711237</v>
      </c>
      <c r="K24" s="23">
        <v>18629</v>
      </c>
      <c r="L24" s="23">
        <v>3833072</v>
      </c>
      <c r="M24" s="23">
        <f t="shared" si="4"/>
        <v>312787</v>
      </c>
      <c r="N24" s="23">
        <f>J24+L24</f>
        <v>66544309</v>
      </c>
      <c r="O24" s="22">
        <f t="shared" si="2"/>
        <v>104.91564998438743</v>
      </c>
    </row>
    <row r="25" spans="1:15" s="1" customFormat="1" ht="17.100000000000001" customHeight="1" x14ac:dyDescent="0.25">
      <c r="A25" s="12" t="s">
        <v>11</v>
      </c>
      <c r="B25" s="18" t="s">
        <v>38</v>
      </c>
      <c r="C25" s="33">
        <v>129036</v>
      </c>
      <c r="D25" s="23">
        <v>32972073</v>
      </c>
      <c r="E25" s="23">
        <v>193870</v>
      </c>
      <c r="F25" s="23">
        <v>27673581</v>
      </c>
      <c r="G25" s="23">
        <f t="shared" si="0"/>
        <v>322906</v>
      </c>
      <c r="H25" s="23">
        <f t="shared" si="1"/>
        <v>60645654</v>
      </c>
      <c r="I25" s="33">
        <v>147884</v>
      </c>
      <c r="J25" s="23">
        <v>39250104</v>
      </c>
      <c r="K25" s="23">
        <v>232051</v>
      </c>
      <c r="L25" s="23">
        <v>30539061</v>
      </c>
      <c r="M25" s="23">
        <f t="shared" si="4"/>
        <v>379935</v>
      </c>
      <c r="N25" s="23">
        <f t="shared" si="3"/>
        <v>69789165</v>
      </c>
      <c r="O25" s="22">
        <f t="shared" si="2"/>
        <v>115.07694351849187</v>
      </c>
    </row>
    <row r="26" spans="1:15" s="1" customFormat="1" ht="17.100000000000001" customHeight="1" x14ac:dyDescent="0.25">
      <c r="A26" s="12" t="s">
        <v>12</v>
      </c>
      <c r="B26" s="18" t="s">
        <v>39</v>
      </c>
      <c r="C26" s="33">
        <v>142336</v>
      </c>
      <c r="D26" s="23">
        <v>30739924</v>
      </c>
      <c r="E26" s="23">
        <v>243195</v>
      </c>
      <c r="F26" s="23">
        <v>40560298</v>
      </c>
      <c r="G26" s="23">
        <f t="shared" si="0"/>
        <v>385531</v>
      </c>
      <c r="H26" s="23">
        <f t="shared" si="1"/>
        <v>71300222</v>
      </c>
      <c r="I26" s="33">
        <v>151754</v>
      </c>
      <c r="J26" s="23">
        <v>30815227</v>
      </c>
      <c r="K26" s="23">
        <v>261494</v>
      </c>
      <c r="L26" s="23">
        <v>43540981</v>
      </c>
      <c r="M26" s="23">
        <f t="shared" si="4"/>
        <v>413248</v>
      </c>
      <c r="N26" s="23">
        <f t="shared" si="3"/>
        <v>74356208</v>
      </c>
      <c r="O26" s="22">
        <f t="shared" si="2"/>
        <v>104.28608202650477</v>
      </c>
    </row>
    <row r="27" spans="1:15" s="1" customFormat="1" ht="17.100000000000001" customHeight="1" x14ac:dyDescent="0.25">
      <c r="A27" s="12" t="s">
        <v>13</v>
      </c>
      <c r="B27" s="18" t="s">
        <v>55</v>
      </c>
      <c r="C27" s="33">
        <v>9187</v>
      </c>
      <c r="D27" s="23">
        <v>937670</v>
      </c>
      <c r="E27" s="23">
        <v>156711</v>
      </c>
      <c r="F27" s="23">
        <v>34934600</v>
      </c>
      <c r="G27" s="23">
        <f t="shared" si="0"/>
        <v>165898</v>
      </c>
      <c r="H27" s="23">
        <f t="shared" si="1"/>
        <v>35872270</v>
      </c>
      <c r="I27" s="33">
        <v>12378</v>
      </c>
      <c r="J27" s="23">
        <v>1398636</v>
      </c>
      <c r="K27" s="23">
        <v>159515</v>
      </c>
      <c r="L27" s="23">
        <v>38801565</v>
      </c>
      <c r="M27" s="23">
        <f t="shared" si="4"/>
        <v>171893</v>
      </c>
      <c r="N27" s="23">
        <f t="shared" si="3"/>
        <v>40200201</v>
      </c>
      <c r="O27" s="22">
        <f t="shared" si="2"/>
        <v>112.06483726845275</v>
      </c>
    </row>
    <row r="28" spans="1:15" s="1" customFormat="1" ht="17.100000000000001" customHeight="1" x14ac:dyDescent="0.2">
      <c r="A28" s="15"/>
      <c r="B28" s="36" t="s">
        <v>4</v>
      </c>
      <c r="C28" s="35">
        <f t="shared" ref="C28:G28" si="5">SUM(C17:C27)</f>
        <v>2102613</v>
      </c>
      <c r="D28" s="35">
        <f t="shared" si="5"/>
        <v>425525779</v>
      </c>
      <c r="E28" s="35">
        <f t="shared" si="5"/>
        <v>715579</v>
      </c>
      <c r="F28" s="35">
        <f t="shared" si="5"/>
        <v>147265949</v>
      </c>
      <c r="G28" s="35">
        <f t="shared" si="5"/>
        <v>2818192</v>
      </c>
      <c r="H28" s="35">
        <f>SUM(H17:H27)-5</f>
        <v>572791723</v>
      </c>
      <c r="I28" s="35">
        <f t="shared" ref="I28:N28" si="6">SUM(I17:I27)</f>
        <v>2279137</v>
      </c>
      <c r="J28" s="35">
        <f t="shared" si="6"/>
        <v>455139260</v>
      </c>
      <c r="K28" s="35">
        <f t="shared" si="6"/>
        <v>775434</v>
      </c>
      <c r="L28" s="35">
        <f t="shared" si="6"/>
        <v>160356764</v>
      </c>
      <c r="M28" s="35">
        <f t="shared" si="6"/>
        <v>3054571</v>
      </c>
      <c r="N28" s="35">
        <f t="shared" si="6"/>
        <v>615496024</v>
      </c>
      <c r="O28" s="32">
        <f t="shared" si="2"/>
        <v>107.45546754347914</v>
      </c>
    </row>
    <row r="29" spans="1:15" x14ac:dyDescent="0.25">
      <c r="A29" s="17"/>
      <c r="C29" s="28"/>
      <c r="D29" s="29"/>
      <c r="E29" s="28"/>
      <c r="F29" s="29"/>
      <c r="G29" s="28"/>
      <c r="H29" s="29"/>
      <c r="I29" s="28"/>
      <c r="J29" s="29"/>
      <c r="K29" s="28"/>
      <c r="L29" s="29"/>
      <c r="M29" s="28"/>
      <c r="N29" s="29"/>
    </row>
    <row r="30" spans="1:15" x14ac:dyDescent="0.25">
      <c r="A30" s="17"/>
      <c r="C30" s="30"/>
      <c r="D30" s="31"/>
      <c r="E30" s="30"/>
      <c r="F30" s="31"/>
      <c r="G30" s="30"/>
      <c r="H30" s="31"/>
      <c r="I30" s="30"/>
      <c r="J30" s="31"/>
      <c r="K30" s="30"/>
      <c r="L30" s="31"/>
      <c r="M30" s="30"/>
      <c r="N30" s="31"/>
    </row>
    <row r="31" spans="1:15" x14ac:dyDescent="0.25">
      <c r="A31" s="17" t="s">
        <v>66</v>
      </c>
      <c r="B31" s="3"/>
      <c r="D31" s="25"/>
      <c r="F31" s="25"/>
      <c r="N31" s="25"/>
    </row>
    <row r="32" spans="1:15" x14ac:dyDescent="0.25">
      <c r="C32" s="3"/>
      <c r="D32" s="4"/>
      <c r="E32" s="3"/>
      <c r="F32" s="4"/>
      <c r="G32" s="3"/>
      <c r="K32" s="3"/>
      <c r="M32" s="3"/>
      <c r="N32" s="4"/>
    </row>
    <row r="33" spans="1:14" x14ac:dyDescent="0.25">
      <c r="A33" s="17" t="s">
        <v>67</v>
      </c>
      <c r="D33" s="11"/>
      <c r="F33" s="11"/>
      <c r="H33" s="11"/>
      <c r="J33" s="11"/>
      <c r="L33" s="11"/>
      <c r="N33" s="11"/>
    </row>
    <row r="34" spans="1:14" x14ac:dyDescent="0.25">
      <c r="F34" s="11"/>
      <c r="H34" s="11"/>
      <c r="J34" s="11"/>
      <c r="L34" s="11"/>
      <c r="N34" s="11"/>
    </row>
    <row r="35" spans="1:14" x14ac:dyDescent="0.25">
      <c r="A35" s="17"/>
    </row>
    <row r="36" spans="1:14" x14ac:dyDescent="0.25">
      <c r="B36" s="14"/>
    </row>
    <row r="37" spans="1:14" x14ac:dyDescent="0.25">
      <c r="B37" s="14"/>
    </row>
    <row r="38" spans="1:14" x14ac:dyDescent="0.25">
      <c r="B38" s="14"/>
    </row>
    <row r="39" spans="1:14" x14ac:dyDescent="0.25">
      <c r="B39" s="14"/>
      <c r="D39" s="14"/>
      <c r="F39" s="14"/>
      <c r="H39" s="14"/>
      <c r="J39" s="14"/>
      <c r="L39" s="14"/>
      <c r="N39" s="14"/>
    </row>
    <row r="40" spans="1:14" x14ac:dyDescent="0.25">
      <c r="B40" s="14"/>
      <c r="D40" s="14"/>
      <c r="F40" s="14"/>
      <c r="H40" s="14"/>
      <c r="J40" s="14"/>
      <c r="L40" s="14"/>
      <c r="N40" s="14"/>
    </row>
    <row r="41" spans="1:14" x14ac:dyDescent="0.25">
      <c r="B41" s="14"/>
      <c r="D41" s="14"/>
      <c r="F41" s="14"/>
      <c r="H41" s="14"/>
      <c r="J41" s="14"/>
      <c r="L41" s="14"/>
      <c r="N41" s="14"/>
    </row>
    <row r="42" spans="1:14" x14ac:dyDescent="0.25">
      <c r="B42" s="14"/>
      <c r="D42" s="14"/>
      <c r="F42" s="14"/>
      <c r="H42" s="14"/>
      <c r="J42" s="14"/>
      <c r="L42" s="14"/>
      <c r="N42" s="14"/>
    </row>
    <row r="43" spans="1:14" x14ac:dyDescent="0.25">
      <c r="B43" s="14"/>
      <c r="D43" s="14"/>
      <c r="F43" s="14"/>
      <c r="H43" s="14"/>
      <c r="J43" s="14"/>
      <c r="L43" s="14"/>
      <c r="N43" s="14"/>
    </row>
    <row r="44" spans="1:14" x14ac:dyDescent="0.25">
      <c r="B44" s="14"/>
      <c r="D44" s="14"/>
      <c r="F44" s="14"/>
      <c r="H44" s="14"/>
      <c r="J44" s="14"/>
      <c r="L44" s="14"/>
      <c r="N44" s="14"/>
    </row>
    <row r="45" spans="1:14" x14ac:dyDescent="0.25">
      <c r="B45" s="14"/>
      <c r="D45" s="14"/>
      <c r="F45" s="14"/>
      <c r="H45" s="14"/>
      <c r="J45" s="14"/>
      <c r="L45" s="14"/>
      <c r="N45" s="14"/>
    </row>
    <row r="46" spans="1:14" x14ac:dyDescent="0.25">
      <c r="B46" s="14"/>
      <c r="D46" s="14"/>
      <c r="F46" s="14"/>
      <c r="H46" s="14"/>
      <c r="J46" s="14"/>
      <c r="L46" s="14"/>
      <c r="N46" s="14"/>
    </row>
    <row r="47" spans="1:14" x14ac:dyDescent="0.25">
      <c r="B47" s="14"/>
      <c r="D47" s="14"/>
      <c r="F47" s="14"/>
      <c r="H47" s="14"/>
      <c r="J47" s="14"/>
      <c r="L47" s="14"/>
      <c r="N47" s="14"/>
    </row>
    <row r="48" spans="1:14" x14ac:dyDescent="0.25">
      <c r="F48" s="14"/>
      <c r="H48" s="14"/>
      <c r="J48" s="14"/>
      <c r="L48" s="14"/>
      <c r="N48" s="14"/>
    </row>
    <row r="49" spans="6:14" x14ac:dyDescent="0.25">
      <c r="F49" s="14"/>
      <c r="H49" s="14"/>
      <c r="J49" s="14"/>
      <c r="L49" s="14"/>
      <c r="N49" s="14"/>
    </row>
    <row r="50" spans="6:14" x14ac:dyDescent="0.25">
      <c r="F50" s="14"/>
      <c r="H50" s="14"/>
      <c r="J50" s="14"/>
      <c r="L50" s="14"/>
      <c r="N50" s="14"/>
    </row>
    <row r="51" spans="6:14" x14ac:dyDescent="0.25">
      <c r="F51" s="14"/>
      <c r="H51" s="14"/>
      <c r="J51" s="14"/>
      <c r="L51" s="14"/>
      <c r="N51" s="14"/>
    </row>
  </sheetData>
  <sortState xmlns:xlrd2="http://schemas.microsoft.com/office/spreadsheetml/2017/richdata2" ref="A17:O27">
    <sortCondition ref="B17:B27"/>
  </sortState>
  <mergeCells count="12">
    <mergeCell ref="A9:O9"/>
    <mergeCell ref="A14:A16"/>
    <mergeCell ref="B14:B16"/>
    <mergeCell ref="O15:O16"/>
    <mergeCell ref="C14:H14"/>
    <mergeCell ref="C15:D15"/>
    <mergeCell ref="E15:F15"/>
    <mergeCell ref="G15:H15"/>
    <mergeCell ref="I14:N14"/>
    <mergeCell ref="I15:J15"/>
    <mergeCell ref="K15:L15"/>
    <mergeCell ref="M15:N15"/>
  </mergeCells>
  <pageMargins left="0.39370078740157483" right="0.39370078740157483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osiguranja&amp;RGodišnje izvješće</oddHeader>
    <oddFooter>&amp;CU izvješće su uključeni podatci zaključno s 31.12.2022. godine.</oddFooter>
  </headerFooter>
  <ignoredErrors>
    <ignoredError sqref="H2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O48"/>
  <sheetViews>
    <sheetView showGridLines="0" showRuler="0" view="pageLayout" zoomScale="80" zoomScaleNormal="70" zoomScalePageLayoutView="80" workbookViewId="0">
      <selection activeCell="A6" sqref="A6:O6"/>
    </sheetView>
  </sheetViews>
  <sheetFormatPr defaultColWidth="9.140625" defaultRowHeight="15" x14ac:dyDescent="0.25"/>
  <cols>
    <col min="1" max="1" width="5.28515625" style="13" customWidth="1"/>
    <col min="2" max="2" width="25.5703125" style="13" customWidth="1"/>
    <col min="3" max="3" width="11.140625" style="13" customWidth="1"/>
    <col min="4" max="4" width="13.7109375" style="13" customWidth="1"/>
    <col min="5" max="5" width="8.85546875" style="13" customWidth="1"/>
    <col min="6" max="6" width="13.7109375" style="13" customWidth="1"/>
    <col min="7" max="7" width="11.140625" style="13" customWidth="1"/>
    <col min="8" max="8" width="13.7109375" style="13" customWidth="1"/>
    <col min="9" max="9" width="11.140625" style="13" customWidth="1"/>
    <col min="10" max="10" width="13.7109375" style="13" customWidth="1"/>
    <col min="11" max="11" width="8.85546875" style="13" customWidth="1"/>
    <col min="12" max="12" width="12.28515625" style="13" customWidth="1"/>
    <col min="13" max="13" width="11.140625" style="13" customWidth="1"/>
    <col min="14" max="14" width="13.7109375" style="13" customWidth="1"/>
    <col min="15" max="15" width="10.140625" style="13" customWidth="1"/>
    <col min="16" max="16384" width="9.140625" style="13"/>
  </cols>
  <sheetData>
    <row r="6" spans="1:15" ht="23.25" x14ac:dyDescent="0.35">
      <c r="A6" s="41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5" ht="16.5" customHeight="1" x14ac:dyDescent="0.55000000000000004">
      <c r="A7" s="19"/>
      <c r="B7" s="19"/>
      <c r="C7" s="24"/>
      <c r="D7" s="24"/>
      <c r="E7" s="24"/>
      <c r="F7" s="24"/>
      <c r="G7" s="24"/>
      <c r="H7" s="19"/>
      <c r="I7" s="24"/>
      <c r="J7" s="24"/>
      <c r="K7" s="24"/>
      <c r="L7" s="24"/>
      <c r="M7" s="24"/>
      <c r="N7" s="24"/>
      <c r="O7" s="8"/>
    </row>
    <row r="8" spans="1:15" ht="17.100000000000001" x14ac:dyDescent="0.4">
      <c r="A8" s="5"/>
    </row>
    <row r="9" spans="1:15" s="1" customFormat="1" ht="15" customHeight="1" thickBot="1" x14ac:dyDescent="0.35">
      <c r="A9" s="9" t="s">
        <v>65</v>
      </c>
      <c r="D9" s="2"/>
      <c r="F9" s="2"/>
      <c r="H9" s="2"/>
      <c r="J9" s="2"/>
      <c r="L9" s="2"/>
      <c r="N9" s="2"/>
    </row>
    <row r="10" spans="1:15" s="1" customFormat="1" ht="28.5" customHeight="1" x14ac:dyDescent="0.2">
      <c r="A10" s="42" t="s">
        <v>58</v>
      </c>
      <c r="B10" s="45" t="s">
        <v>62</v>
      </c>
      <c r="C10" s="48" t="s">
        <v>60</v>
      </c>
      <c r="D10" s="48"/>
      <c r="E10" s="48"/>
      <c r="F10" s="48"/>
      <c r="G10" s="48"/>
      <c r="H10" s="48"/>
      <c r="I10" s="48" t="s">
        <v>61</v>
      </c>
      <c r="J10" s="48"/>
      <c r="K10" s="48"/>
      <c r="L10" s="48"/>
      <c r="M10" s="48"/>
      <c r="N10" s="48"/>
      <c r="O10" s="27" t="s">
        <v>49</v>
      </c>
    </row>
    <row r="11" spans="1:15" s="1" customFormat="1" ht="18" customHeight="1" x14ac:dyDescent="0.2">
      <c r="A11" s="43"/>
      <c r="B11" s="46"/>
      <c r="C11" s="49" t="s">
        <v>51</v>
      </c>
      <c r="D11" s="49"/>
      <c r="E11" s="49" t="s">
        <v>52</v>
      </c>
      <c r="F11" s="49"/>
      <c r="G11" s="49" t="s">
        <v>53</v>
      </c>
      <c r="H11" s="49"/>
      <c r="I11" s="49" t="s">
        <v>51</v>
      </c>
      <c r="J11" s="49"/>
      <c r="K11" s="49" t="s">
        <v>52</v>
      </c>
      <c r="L11" s="49"/>
      <c r="M11" s="49" t="s">
        <v>53</v>
      </c>
      <c r="N11" s="49"/>
      <c r="O11" s="39" t="s">
        <v>59</v>
      </c>
    </row>
    <row r="12" spans="1:15" s="1" customFormat="1" ht="18" customHeight="1" thickBot="1" x14ac:dyDescent="0.25">
      <c r="A12" s="44"/>
      <c r="B12" s="47"/>
      <c r="C12" s="6" t="s">
        <v>1</v>
      </c>
      <c r="D12" s="26" t="s">
        <v>54</v>
      </c>
      <c r="E12" s="6" t="s">
        <v>1</v>
      </c>
      <c r="F12" s="26" t="s">
        <v>54</v>
      </c>
      <c r="G12" s="6" t="s">
        <v>1</v>
      </c>
      <c r="H12" s="26" t="s">
        <v>54</v>
      </c>
      <c r="I12" s="6" t="s">
        <v>1</v>
      </c>
      <c r="J12" s="26" t="s">
        <v>54</v>
      </c>
      <c r="K12" s="6" t="s">
        <v>1</v>
      </c>
      <c r="L12" s="26" t="s">
        <v>54</v>
      </c>
      <c r="M12" s="6" t="s">
        <v>1</v>
      </c>
      <c r="N12" s="26" t="s">
        <v>54</v>
      </c>
      <c r="O12" s="40"/>
    </row>
    <row r="13" spans="1:15" s="1" customFormat="1" ht="17.100000000000001" customHeight="1" x14ac:dyDescent="0.25">
      <c r="A13" s="7" t="s">
        <v>2</v>
      </c>
      <c r="B13" s="18" t="s">
        <v>43</v>
      </c>
      <c r="C13" s="23">
        <v>84344</v>
      </c>
      <c r="D13" s="23">
        <v>16083805.529999999</v>
      </c>
      <c r="E13" s="23">
        <v>0</v>
      </c>
      <c r="F13" s="23">
        <v>0</v>
      </c>
      <c r="G13" s="23">
        <f t="shared" ref="G13:G26" si="0">C13+E13</f>
        <v>84344</v>
      </c>
      <c r="H13" s="23">
        <f t="shared" ref="H13:H26" si="1">D13+F13</f>
        <v>16083805.529999999</v>
      </c>
      <c r="I13" s="34">
        <v>96820</v>
      </c>
      <c r="J13" s="34">
        <v>16048664.02</v>
      </c>
      <c r="K13" s="23">
        <v>0</v>
      </c>
      <c r="L13" s="23">
        <v>0</v>
      </c>
      <c r="M13" s="23">
        <f t="shared" ref="M13:M26" si="2">I13+K13</f>
        <v>96820</v>
      </c>
      <c r="N13" s="23">
        <f t="shared" ref="N13:N26" si="3">J13+L13</f>
        <v>16048664.02</v>
      </c>
      <c r="O13" s="22">
        <f t="shared" ref="O13:O27" si="4">N13/H13*100</f>
        <v>99.781509979497997</v>
      </c>
    </row>
    <row r="14" spans="1:15" s="1" customFormat="1" ht="17.100000000000001" customHeight="1" x14ac:dyDescent="0.2">
      <c r="A14" s="12" t="s">
        <v>3</v>
      </c>
      <c r="B14" s="18" t="s">
        <v>32</v>
      </c>
      <c r="C14" s="23">
        <v>105813</v>
      </c>
      <c r="D14" s="23">
        <v>22138711.799999997</v>
      </c>
      <c r="E14" s="23">
        <v>0</v>
      </c>
      <c r="F14" s="23">
        <v>0</v>
      </c>
      <c r="G14" s="23">
        <f t="shared" si="0"/>
        <v>105813</v>
      </c>
      <c r="H14" s="23">
        <f t="shared" si="1"/>
        <v>22138711.799999997</v>
      </c>
      <c r="I14" s="23">
        <v>106470</v>
      </c>
      <c r="J14" s="23">
        <v>22853473.350000001</v>
      </c>
      <c r="K14" s="23">
        <v>0</v>
      </c>
      <c r="L14" s="23">
        <v>0</v>
      </c>
      <c r="M14" s="23">
        <f t="shared" si="2"/>
        <v>106470</v>
      </c>
      <c r="N14" s="23">
        <f t="shared" si="3"/>
        <v>22853473.350000001</v>
      </c>
      <c r="O14" s="22">
        <f t="shared" si="4"/>
        <v>103.22855980265304</v>
      </c>
    </row>
    <row r="15" spans="1:15" s="1" customFormat="1" ht="17.100000000000001" customHeight="1" x14ac:dyDescent="0.2">
      <c r="A15" s="12" t="s">
        <v>5</v>
      </c>
      <c r="B15" s="18" t="s">
        <v>33</v>
      </c>
      <c r="C15" s="23">
        <v>108170</v>
      </c>
      <c r="D15" s="23">
        <v>25965457.460000001</v>
      </c>
      <c r="E15" s="23">
        <v>0</v>
      </c>
      <c r="F15" s="23">
        <v>0</v>
      </c>
      <c r="G15" s="23">
        <f t="shared" si="0"/>
        <v>108170</v>
      </c>
      <c r="H15" s="23">
        <f t="shared" si="1"/>
        <v>25965457.460000001</v>
      </c>
      <c r="I15" s="23">
        <v>113520</v>
      </c>
      <c r="J15" s="23">
        <v>28348141.850000001</v>
      </c>
      <c r="K15" s="23">
        <v>0</v>
      </c>
      <c r="L15" s="23">
        <v>0</v>
      </c>
      <c r="M15" s="23">
        <f t="shared" si="2"/>
        <v>113520</v>
      </c>
      <c r="N15" s="23">
        <f t="shared" si="3"/>
        <v>28348141.850000001</v>
      </c>
      <c r="O15" s="22">
        <f t="shared" si="4"/>
        <v>109.17636207130394</v>
      </c>
    </row>
    <row r="16" spans="1:15" s="1" customFormat="1" ht="17.100000000000001" customHeight="1" x14ac:dyDescent="0.2">
      <c r="A16" s="12" t="s">
        <v>6</v>
      </c>
      <c r="B16" s="18" t="s">
        <v>48</v>
      </c>
      <c r="C16" s="23">
        <v>70739</v>
      </c>
      <c r="D16" s="23">
        <v>11786329.42</v>
      </c>
      <c r="E16" s="23">
        <v>0</v>
      </c>
      <c r="F16" s="23">
        <v>0</v>
      </c>
      <c r="G16" s="23">
        <f t="shared" si="0"/>
        <v>70739</v>
      </c>
      <c r="H16" s="23">
        <f t="shared" si="1"/>
        <v>11786329.42</v>
      </c>
      <c r="I16" s="23">
        <v>65348</v>
      </c>
      <c r="J16" s="23">
        <v>10952043.050000001</v>
      </c>
      <c r="K16" s="23">
        <v>0</v>
      </c>
      <c r="L16" s="23">
        <v>0</v>
      </c>
      <c r="M16" s="23">
        <f t="shared" si="2"/>
        <v>65348</v>
      </c>
      <c r="N16" s="23">
        <f t="shared" si="3"/>
        <v>10952043.050000001</v>
      </c>
      <c r="O16" s="22">
        <f t="shared" si="4"/>
        <v>92.92157600326091</v>
      </c>
    </row>
    <row r="17" spans="1:15" s="1" customFormat="1" ht="17.100000000000001" customHeight="1" x14ac:dyDescent="0.2">
      <c r="A17" s="12" t="s">
        <v>7</v>
      </c>
      <c r="B17" s="18" t="s">
        <v>44</v>
      </c>
      <c r="C17" s="23">
        <v>60951</v>
      </c>
      <c r="D17" s="23">
        <v>10778553.309900001</v>
      </c>
      <c r="E17" s="23">
        <v>68016</v>
      </c>
      <c r="F17" s="23">
        <v>24870927.589899998</v>
      </c>
      <c r="G17" s="23">
        <f t="shared" si="0"/>
        <v>128967</v>
      </c>
      <c r="H17" s="23">
        <f t="shared" si="1"/>
        <v>35649480.899800003</v>
      </c>
      <c r="I17" s="23">
        <v>62631</v>
      </c>
      <c r="J17" s="23">
        <v>11129779.379899999</v>
      </c>
      <c r="K17" s="23">
        <v>67947</v>
      </c>
      <c r="L17" s="23">
        <v>24969843.9199</v>
      </c>
      <c r="M17" s="23">
        <f t="shared" si="2"/>
        <v>130578</v>
      </c>
      <c r="N17" s="23">
        <f t="shared" si="3"/>
        <v>36099623.299800001</v>
      </c>
      <c r="O17" s="22">
        <f t="shared" si="4"/>
        <v>101.26268991479907</v>
      </c>
    </row>
    <row r="18" spans="1:15" s="1" customFormat="1" ht="17.100000000000001" customHeight="1" x14ac:dyDescent="0.2">
      <c r="A18" s="12" t="s">
        <v>8</v>
      </c>
      <c r="B18" s="18" t="s">
        <v>45</v>
      </c>
      <c r="C18" s="23">
        <v>28608</v>
      </c>
      <c r="D18" s="23">
        <v>4238903.26</v>
      </c>
      <c r="E18" s="23">
        <v>0</v>
      </c>
      <c r="F18" s="23">
        <v>0</v>
      </c>
      <c r="G18" s="23">
        <f t="shared" si="0"/>
        <v>28608</v>
      </c>
      <c r="H18" s="23">
        <f t="shared" si="1"/>
        <v>4238903.26</v>
      </c>
      <c r="I18" s="23">
        <v>38564</v>
      </c>
      <c r="J18" s="23">
        <v>5823473.9100000001</v>
      </c>
      <c r="K18" s="23">
        <v>0</v>
      </c>
      <c r="L18" s="23">
        <v>0</v>
      </c>
      <c r="M18" s="23">
        <f t="shared" si="2"/>
        <v>38564</v>
      </c>
      <c r="N18" s="23">
        <f t="shared" si="3"/>
        <v>5823473.9100000001</v>
      </c>
      <c r="O18" s="22">
        <f t="shared" si="4"/>
        <v>137.38161861235778</v>
      </c>
    </row>
    <row r="19" spans="1:15" s="1" customFormat="1" ht="17.100000000000001" customHeight="1" x14ac:dyDescent="0.2">
      <c r="A19" s="12" t="s">
        <v>9</v>
      </c>
      <c r="B19" s="18" t="s">
        <v>36</v>
      </c>
      <c r="C19" s="23">
        <v>88730</v>
      </c>
      <c r="D19" s="23">
        <v>14192989.029999999</v>
      </c>
      <c r="E19" s="23">
        <v>0</v>
      </c>
      <c r="F19" s="23">
        <v>0</v>
      </c>
      <c r="G19" s="23">
        <f t="shared" si="0"/>
        <v>88730</v>
      </c>
      <c r="H19" s="23">
        <f t="shared" si="1"/>
        <v>14192989.029999999</v>
      </c>
      <c r="I19" s="23">
        <v>99558</v>
      </c>
      <c r="J19" s="23">
        <v>16663832.310000001</v>
      </c>
      <c r="K19" s="23">
        <v>0</v>
      </c>
      <c r="L19" s="23">
        <v>0</v>
      </c>
      <c r="M19" s="23">
        <f t="shared" si="2"/>
        <v>99558</v>
      </c>
      <c r="N19" s="23">
        <f t="shared" si="3"/>
        <v>16663832.310000001</v>
      </c>
      <c r="O19" s="22">
        <f t="shared" si="4"/>
        <v>117.4089000898777</v>
      </c>
    </row>
    <row r="20" spans="1:15" s="1" customFormat="1" ht="17.100000000000001" customHeight="1" x14ac:dyDescent="0.2">
      <c r="A20" s="12" t="s">
        <v>10</v>
      </c>
      <c r="B20" s="18" t="s">
        <v>46</v>
      </c>
      <c r="C20" s="23">
        <v>109590</v>
      </c>
      <c r="D20" s="23">
        <v>16718774.640000001</v>
      </c>
      <c r="E20" s="23">
        <v>0</v>
      </c>
      <c r="F20" s="23">
        <v>0</v>
      </c>
      <c r="G20" s="23">
        <f t="shared" si="0"/>
        <v>109590</v>
      </c>
      <c r="H20" s="23">
        <f t="shared" si="1"/>
        <v>16718774.640000001</v>
      </c>
      <c r="I20" s="23">
        <v>109758</v>
      </c>
      <c r="J20" s="23">
        <v>16563145.210000001</v>
      </c>
      <c r="K20" s="23">
        <v>0</v>
      </c>
      <c r="L20" s="23">
        <v>0</v>
      </c>
      <c r="M20" s="23">
        <f t="shared" si="2"/>
        <v>109758</v>
      </c>
      <c r="N20" s="23">
        <f t="shared" si="3"/>
        <v>16563145.210000001</v>
      </c>
      <c r="O20" s="22">
        <f t="shared" si="4"/>
        <v>99.069133753213862</v>
      </c>
    </row>
    <row r="21" spans="1:15" s="1" customFormat="1" ht="17.100000000000001" customHeight="1" x14ac:dyDescent="0.2">
      <c r="A21" s="12" t="s">
        <v>11</v>
      </c>
      <c r="B21" s="18" t="s">
        <v>37</v>
      </c>
      <c r="C21" s="23">
        <v>155953</v>
      </c>
      <c r="D21" s="23">
        <v>27606984.359999999</v>
      </c>
      <c r="E21" s="23">
        <v>0</v>
      </c>
      <c r="F21" s="23">
        <v>0</v>
      </c>
      <c r="G21" s="23">
        <f t="shared" si="0"/>
        <v>155953</v>
      </c>
      <c r="H21" s="23">
        <f t="shared" si="1"/>
        <v>27606984.359999999</v>
      </c>
      <c r="I21" s="23">
        <v>164107</v>
      </c>
      <c r="J21" s="23">
        <v>29141836.980000004</v>
      </c>
      <c r="K21" s="23">
        <v>0</v>
      </c>
      <c r="L21" s="23">
        <v>0</v>
      </c>
      <c r="M21" s="23">
        <f t="shared" si="2"/>
        <v>164107</v>
      </c>
      <c r="N21" s="23">
        <f t="shared" si="3"/>
        <v>29141836.980000004</v>
      </c>
      <c r="O21" s="22">
        <f t="shared" si="4"/>
        <v>105.55965331086239</v>
      </c>
    </row>
    <row r="22" spans="1:15" s="1" customFormat="1" ht="17.100000000000001" customHeight="1" x14ac:dyDescent="0.2">
      <c r="A22" s="12" t="s">
        <v>12</v>
      </c>
      <c r="B22" s="18" t="s">
        <v>42</v>
      </c>
      <c r="C22" s="23">
        <v>73015</v>
      </c>
      <c r="D22" s="23">
        <v>11920750.649999999</v>
      </c>
      <c r="E22" s="23">
        <v>0</v>
      </c>
      <c r="F22" s="23">
        <v>0</v>
      </c>
      <c r="G22" s="23">
        <f t="shared" si="0"/>
        <v>73015</v>
      </c>
      <c r="H22" s="23">
        <f t="shared" si="1"/>
        <v>11920750.649999999</v>
      </c>
      <c r="I22" s="23">
        <v>72738</v>
      </c>
      <c r="J22" s="23">
        <v>11740646.18</v>
      </c>
      <c r="K22" s="23">
        <v>0</v>
      </c>
      <c r="L22" s="23">
        <v>0</v>
      </c>
      <c r="M22" s="23">
        <f t="shared" si="2"/>
        <v>72738</v>
      </c>
      <c r="N22" s="23">
        <f t="shared" si="3"/>
        <v>11740646.18</v>
      </c>
      <c r="O22" s="22">
        <f t="shared" si="4"/>
        <v>98.489151603888317</v>
      </c>
    </row>
    <row r="23" spans="1:15" s="1" customFormat="1" ht="17.100000000000001" customHeight="1" x14ac:dyDescent="0.2">
      <c r="A23" s="12" t="s">
        <v>13</v>
      </c>
      <c r="B23" s="18" t="s">
        <v>50</v>
      </c>
      <c r="C23" s="23">
        <v>76098</v>
      </c>
      <c r="D23" s="23">
        <v>12612568.350000001</v>
      </c>
      <c r="E23" s="23">
        <v>0</v>
      </c>
      <c r="F23" s="23">
        <v>0</v>
      </c>
      <c r="G23" s="23">
        <f t="shared" si="0"/>
        <v>76098</v>
      </c>
      <c r="H23" s="23">
        <f t="shared" si="1"/>
        <v>12612568.350000001</v>
      </c>
      <c r="I23" s="23">
        <v>135210</v>
      </c>
      <c r="J23" s="23">
        <v>17016392.75</v>
      </c>
      <c r="K23" s="23">
        <v>0</v>
      </c>
      <c r="L23" s="23">
        <v>0</v>
      </c>
      <c r="M23" s="23">
        <f t="shared" si="2"/>
        <v>135210</v>
      </c>
      <c r="N23" s="23">
        <f t="shared" si="3"/>
        <v>17016392.75</v>
      </c>
      <c r="O23" s="22">
        <f t="shared" si="4"/>
        <v>134.91615884880417</v>
      </c>
    </row>
    <row r="24" spans="1:15" s="1" customFormat="1" ht="17.100000000000001" customHeight="1" x14ac:dyDescent="0.2">
      <c r="A24" s="12" t="s">
        <v>14</v>
      </c>
      <c r="B24" s="18" t="s">
        <v>57</v>
      </c>
      <c r="C24" s="23">
        <v>22193</v>
      </c>
      <c r="D24" s="23">
        <v>3401602.96</v>
      </c>
      <c r="E24" s="23">
        <v>0</v>
      </c>
      <c r="F24" s="23">
        <v>0</v>
      </c>
      <c r="G24" s="23">
        <f t="shared" si="0"/>
        <v>22193</v>
      </c>
      <c r="H24" s="23">
        <f t="shared" si="1"/>
        <v>3401602.96</v>
      </c>
      <c r="I24" s="23">
        <v>22685</v>
      </c>
      <c r="J24" s="23">
        <v>3434222.57</v>
      </c>
      <c r="K24" s="23">
        <v>0</v>
      </c>
      <c r="L24" s="23">
        <v>0</v>
      </c>
      <c r="M24" s="23">
        <f t="shared" si="2"/>
        <v>22685</v>
      </c>
      <c r="N24" s="23">
        <f t="shared" si="3"/>
        <v>3434222.57</v>
      </c>
      <c r="O24" s="22">
        <f t="shared" si="4"/>
        <v>100.95894818953238</v>
      </c>
    </row>
    <row r="25" spans="1:15" s="1" customFormat="1" ht="17.100000000000001" customHeight="1" x14ac:dyDescent="0.2">
      <c r="A25" s="12" t="s">
        <v>15</v>
      </c>
      <c r="B25" s="18" t="s">
        <v>47</v>
      </c>
      <c r="C25" s="23">
        <v>56824</v>
      </c>
      <c r="D25" s="23">
        <v>11523221.68</v>
      </c>
      <c r="E25" s="23">
        <v>0</v>
      </c>
      <c r="F25" s="23">
        <v>0</v>
      </c>
      <c r="G25" s="23">
        <f t="shared" si="0"/>
        <v>56824</v>
      </c>
      <c r="H25" s="23">
        <f t="shared" si="1"/>
        <v>11523221.68</v>
      </c>
      <c r="I25" s="23">
        <v>63162</v>
      </c>
      <c r="J25" s="23">
        <v>13000527.77</v>
      </c>
      <c r="K25" s="23">
        <v>0</v>
      </c>
      <c r="L25" s="23">
        <v>0</v>
      </c>
      <c r="M25" s="23">
        <f t="shared" si="2"/>
        <v>63162</v>
      </c>
      <c r="N25" s="23">
        <f t="shared" si="3"/>
        <v>13000527.77</v>
      </c>
      <c r="O25" s="22">
        <f t="shared" si="4"/>
        <v>112.8202522786145</v>
      </c>
    </row>
    <row r="26" spans="1:15" s="1" customFormat="1" ht="17.100000000000001" customHeight="1" x14ac:dyDescent="0.25">
      <c r="A26" s="12" t="s">
        <v>16</v>
      </c>
      <c r="B26" s="18" t="s">
        <v>40</v>
      </c>
      <c r="C26" s="23">
        <v>75560</v>
      </c>
      <c r="D26" s="23">
        <v>29117354.420000002</v>
      </c>
      <c r="E26" s="23">
        <v>8227</v>
      </c>
      <c r="F26" s="23">
        <v>2657792.9900000002</v>
      </c>
      <c r="G26" s="23">
        <f t="shared" si="0"/>
        <v>83787</v>
      </c>
      <c r="H26" s="23">
        <f t="shared" si="1"/>
        <v>31775147.410000004</v>
      </c>
      <c r="I26" s="34">
        <v>87697</v>
      </c>
      <c r="J26" s="34">
        <v>34956300.549999997</v>
      </c>
      <c r="K26" s="23">
        <v>8098</v>
      </c>
      <c r="L26" s="23">
        <v>2918609.6399999997</v>
      </c>
      <c r="M26" s="23">
        <f t="shared" si="2"/>
        <v>95795</v>
      </c>
      <c r="N26" s="23">
        <f t="shared" si="3"/>
        <v>37874910.189999998</v>
      </c>
      <c r="O26" s="22">
        <f t="shared" si="4"/>
        <v>119.19664667890832</v>
      </c>
    </row>
    <row r="27" spans="1:15" s="1" customFormat="1" ht="17.100000000000001" customHeight="1" x14ac:dyDescent="0.2">
      <c r="A27" s="15"/>
      <c r="B27" s="16" t="s">
        <v>4</v>
      </c>
      <c r="C27" s="35">
        <f t="shared" ref="C27:M27" si="5">SUM(C13:C26)</f>
        <v>1116588</v>
      </c>
      <c r="D27" s="35">
        <f t="shared" si="5"/>
        <v>218086006.86989999</v>
      </c>
      <c r="E27" s="35">
        <f t="shared" si="5"/>
        <v>76243</v>
      </c>
      <c r="F27" s="35">
        <f t="shared" si="5"/>
        <v>27528720.579899997</v>
      </c>
      <c r="G27" s="35">
        <f t="shared" si="5"/>
        <v>1192831</v>
      </c>
      <c r="H27" s="35">
        <f>SUM(H13:H26)+1</f>
        <v>245614728.44980001</v>
      </c>
      <c r="I27" s="35">
        <f t="shared" si="5"/>
        <v>1238268</v>
      </c>
      <c r="J27" s="35">
        <f>SUM(J13:J26)</f>
        <v>237672479.87989998</v>
      </c>
      <c r="K27" s="35">
        <f t="shared" si="5"/>
        <v>76045</v>
      </c>
      <c r="L27" s="35">
        <f t="shared" si="5"/>
        <v>27888453.559900001</v>
      </c>
      <c r="M27" s="35">
        <f t="shared" si="5"/>
        <v>1314313</v>
      </c>
      <c r="N27" s="35">
        <f>SUM(N13:N26)+0.1</f>
        <v>265560933.53979999</v>
      </c>
      <c r="O27" s="32">
        <f t="shared" si="4"/>
        <v>108.12093200431858</v>
      </c>
    </row>
    <row r="28" spans="1:15" x14ac:dyDescent="0.25">
      <c r="D28" s="25"/>
      <c r="F28" s="25"/>
      <c r="H28" s="25"/>
      <c r="J28" s="25"/>
      <c r="L28" s="25"/>
      <c r="N28" s="25"/>
    </row>
    <row r="29" spans="1:15" x14ac:dyDescent="0.25">
      <c r="B29" s="3"/>
      <c r="C29" s="3"/>
      <c r="D29" s="4"/>
      <c r="E29" s="3"/>
      <c r="F29" s="4"/>
      <c r="G29" s="3"/>
      <c r="H29" s="4"/>
      <c r="I29" s="3"/>
      <c r="J29" s="4"/>
      <c r="K29" s="3"/>
      <c r="L29" s="4"/>
      <c r="M29" s="3"/>
      <c r="N29" s="4"/>
    </row>
    <row r="30" spans="1:15" x14ac:dyDescent="0.25">
      <c r="A30" s="17" t="s">
        <v>66</v>
      </c>
      <c r="D30" s="11"/>
      <c r="F30" s="11"/>
      <c r="H30" s="11"/>
      <c r="J30" s="11"/>
      <c r="L30" s="11"/>
      <c r="N30" s="11"/>
    </row>
    <row r="31" spans="1:15" x14ac:dyDescent="0.25">
      <c r="A31" s="17"/>
      <c r="D31" s="11"/>
      <c r="F31" s="11"/>
      <c r="H31" s="11"/>
      <c r="J31" s="11"/>
      <c r="L31" s="11"/>
      <c r="N31" s="11"/>
    </row>
    <row r="32" spans="1:15" x14ac:dyDescent="0.25">
      <c r="A32" s="17" t="s">
        <v>67</v>
      </c>
    </row>
    <row r="34" spans="1:14" ht="14.45" customHeight="1" x14ac:dyDescent="0.25">
      <c r="A34" s="17"/>
    </row>
    <row r="36" spans="1:14" x14ac:dyDescent="0.25">
      <c r="D36" s="14"/>
      <c r="F36" s="14"/>
      <c r="H36" s="14"/>
      <c r="J36" s="14"/>
      <c r="L36" s="14"/>
      <c r="N36" s="14"/>
    </row>
    <row r="37" spans="1:14" x14ac:dyDescent="0.25">
      <c r="D37" s="14"/>
      <c r="F37" s="14"/>
      <c r="H37" s="14"/>
      <c r="J37" s="14"/>
      <c r="L37" s="14"/>
      <c r="N37" s="14"/>
    </row>
    <row r="38" spans="1:14" x14ac:dyDescent="0.25">
      <c r="D38" s="14"/>
      <c r="F38" s="14"/>
      <c r="H38" s="14"/>
      <c r="J38" s="14"/>
      <c r="L38" s="14"/>
      <c r="N38" s="14"/>
    </row>
    <row r="39" spans="1:14" x14ac:dyDescent="0.25">
      <c r="D39" s="14"/>
      <c r="F39" s="14"/>
      <c r="H39" s="14"/>
      <c r="J39" s="14"/>
      <c r="L39" s="14"/>
      <c r="N39" s="14"/>
    </row>
    <row r="40" spans="1:14" x14ac:dyDescent="0.25">
      <c r="D40" s="14"/>
      <c r="F40" s="14"/>
      <c r="H40" s="14"/>
      <c r="J40" s="14"/>
      <c r="L40" s="14"/>
      <c r="N40" s="14"/>
    </row>
    <row r="41" spans="1:14" x14ac:dyDescent="0.25">
      <c r="D41" s="14"/>
      <c r="F41" s="14"/>
      <c r="H41" s="14"/>
      <c r="J41" s="14"/>
      <c r="L41" s="14"/>
      <c r="N41" s="14"/>
    </row>
    <row r="42" spans="1:14" x14ac:dyDescent="0.25">
      <c r="D42" s="14"/>
      <c r="F42" s="14"/>
      <c r="H42" s="14"/>
      <c r="J42" s="14"/>
      <c r="L42" s="14"/>
      <c r="N42" s="14"/>
    </row>
    <row r="43" spans="1:14" x14ac:dyDescent="0.25">
      <c r="D43" s="14"/>
      <c r="F43" s="14"/>
      <c r="H43" s="14"/>
      <c r="J43" s="14"/>
      <c r="L43" s="14"/>
      <c r="N43" s="14"/>
    </row>
    <row r="44" spans="1:14" x14ac:dyDescent="0.25">
      <c r="D44" s="14"/>
      <c r="F44" s="14"/>
      <c r="H44" s="14"/>
      <c r="J44" s="14"/>
      <c r="L44" s="14"/>
      <c r="N44" s="14"/>
    </row>
    <row r="45" spans="1:14" x14ac:dyDescent="0.25">
      <c r="D45" s="14"/>
      <c r="F45" s="14"/>
      <c r="H45" s="14"/>
      <c r="J45" s="14"/>
      <c r="L45" s="14"/>
      <c r="N45" s="14"/>
    </row>
    <row r="46" spans="1:14" x14ac:dyDescent="0.25">
      <c r="D46" s="14"/>
      <c r="F46" s="14"/>
      <c r="H46" s="14"/>
      <c r="J46" s="14"/>
      <c r="L46" s="14"/>
      <c r="N46" s="14"/>
    </row>
    <row r="47" spans="1:14" x14ac:dyDescent="0.25">
      <c r="D47" s="14"/>
      <c r="F47" s="14"/>
      <c r="H47" s="14"/>
      <c r="J47" s="14"/>
      <c r="L47" s="14"/>
      <c r="N47" s="14"/>
    </row>
    <row r="48" spans="1:14" x14ac:dyDescent="0.25">
      <c r="D48" s="14"/>
      <c r="F48" s="14"/>
      <c r="H48" s="14"/>
      <c r="J48" s="14"/>
      <c r="L48" s="14"/>
      <c r="N48" s="14"/>
    </row>
  </sheetData>
  <sortState xmlns:xlrd2="http://schemas.microsoft.com/office/spreadsheetml/2017/richdata2" ref="A13:O26">
    <sortCondition ref="B13:B26"/>
  </sortState>
  <mergeCells count="12">
    <mergeCell ref="I11:J11"/>
    <mergeCell ref="K11:L11"/>
    <mergeCell ref="M11:N11"/>
    <mergeCell ref="I10:N10"/>
    <mergeCell ref="A6:O6"/>
    <mergeCell ref="A10:A12"/>
    <mergeCell ref="B10:B12"/>
    <mergeCell ref="O11:O12"/>
    <mergeCell ref="G11:H11"/>
    <mergeCell ref="E11:F11"/>
    <mergeCell ref="C11:D11"/>
    <mergeCell ref="C10:H10"/>
  </mergeCells>
  <pageMargins left="0.39370078740157483" right="0.39370078740157483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osiguranja&amp;RGodišnje izvješće</oddHeader>
    <oddFooter>&amp;CU izvješće su uključeni podatci zaključno s 31.12.2022. godine.</oddFooter>
  </headerFooter>
  <ignoredErrors>
    <ignoredError sqref="H27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2021-02-09T14:32:16Z</cp:lastPrinted>
  <dcterms:created xsi:type="dcterms:W3CDTF">2018-01-08T12:56:16Z</dcterms:created>
  <dcterms:modified xsi:type="dcterms:W3CDTF">2023-07-13T13:23:00Z</dcterms:modified>
</cp:coreProperties>
</file>