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2\GODIŠNJI\KONAČNI 2022\Jezici\HR EVLADA UPLOAD 1X0723\"/>
    </mc:Choice>
  </mc:AlternateContent>
  <xr:revisionPtr revIDLastSave="0" documentId="13_ncr:1_{353D375B-15AB-436C-9B34-39F81CE5E5E7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43" l="1"/>
  <c r="F35" i="43" l="1"/>
  <c r="R25" i="43" l="1"/>
  <c r="C35" i="43"/>
  <c r="D19" i="43" s="1"/>
  <c r="R10" i="43"/>
  <c r="R11" i="43"/>
  <c r="R13" i="43"/>
  <c r="R14" i="43"/>
  <c r="R12" i="43"/>
  <c r="R15" i="43"/>
  <c r="R16" i="43"/>
  <c r="R17" i="43"/>
  <c r="R19" i="43"/>
  <c r="R18" i="43"/>
  <c r="R21" i="43"/>
  <c r="R20" i="43"/>
  <c r="R22" i="43"/>
  <c r="O12" i="43"/>
  <c r="D26" i="43" l="1"/>
  <c r="D27" i="43"/>
  <c r="D17" i="43"/>
  <c r="D12" i="43"/>
  <c r="D16" i="43"/>
  <c r="D24" i="43"/>
  <c r="D23" i="43"/>
  <c r="D11" i="43"/>
  <c r="D25" i="43"/>
  <c r="D28" i="43"/>
  <c r="D34" i="43"/>
  <c r="D22" i="43"/>
  <c r="D15" i="43"/>
  <c r="D14" i="43"/>
  <c r="D13" i="43"/>
  <c r="D33" i="43"/>
  <c r="D20" i="43"/>
  <c r="D30" i="43"/>
  <c r="D21" i="43"/>
  <c r="D29" i="43"/>
  <c r="D32" i="43"/>
  <c r="D18" i="43"/>
  <c r="D10" i="43"/>
  <c r="E10" i="43" s="1"/>
  <c r="D31" i="43"/>
  <c r="I35" i="43"/>
  <c r="J21" i="43" l="1"/>
  <c r="K21" i="43" s="1"/>
  <c r="J30" i="43"/>
  <c r="K30" i="43" s="1"/>
  <c r="J20" i="43"/>
  <c r="K20" i="43" s="1"/>
  <c r="J33" i="43"/>
  <c r="K33" i="43" s="1"/>
  <c r="J29" i="43"/>
  <c r="K29" i="43" s="1"/>
  <c r="J32" i="43"/>
  <c r="K32" i="43" s="1"/>
  <c r="J22" i="43"/>
  <c r="K22" i="43" s="1"/>
  <c r="J34" i="43"/>
  <c r="K34" i="43" s="1"/>
  <c r="J11" i="43"/>
  <c r="K11" i="43" s="1"/>
  <c r="J23" i="43"/>
  <c r="K23" i="43" s="1"/>
  <c r="J10" i="43"/>
  <c r="K10" i="43" s="1"/>
  <c r="J27" i="43"/>
  <c r="K27" i="43" s="1"/>
  <c r="J17" i="43"/>
  <c r="K17" i="43" s="1"/>
  <c r="J31" i="43"/>
  <c r="K31" i="43" s="1"/>
  <c r="J18" i="43"/>
  <c r="K18" i="43" s="1"/>
  <c r="J13" i="43"/>
  <c r="K13" i="43" s="1"/>
  <c r="J24" i="43"/>
  <c r="K24" i="43" s="1"/>
  <c r="J25" i="43"/>
  <c r="K25" i="43" s="1"/>
  <c r="J16" i="43"/>
  <c r="K16" i="43" s="1"/>
  <c r="J14" i="43"/>
  <c r="K14" i="43" s="1"/>
  <c r="J28" i="43"/>
  <c r="K28" i="43" s="1"/>
  <c r="J12" i="43"/>
  <c r="K12" i="43" s="1"/>
  <c r="J15" i="43"/>
  <c r="K15" i="43" s="1"/>
  <c r="J26" i="43"/>
  <c r="K26" i="43" s="1"/>
  <c r="J19" i="43"/>
  <c r="K19" i="43" s="1"/>
  <c r="O13" i="43"/>
  <c r="O15" i="43"/>
  <c r="O16" i="43"/>
  <c r="O17" i="43"/>
  <c r="O19" i="43"/>
  <c r="O18" i="43"/>
  <c r="O35" i="43" s="1"/>
  <c r="O21" i="43"/>
  <c r="O20" i="43"/>
  <c r="O22" i="43"/>
  <c r="O23" i="43"/>
  <c r="O24" i="43"/>
  <c r="O28" i="43"/>
  <c r="O25" i="43"/>
  <c r="O29" i="43"/>
  <c r="O27" i="43"/>
  <c r="O26" i="43"/>
  <c r="O31" i="43"/>
  <c r="O32" i="43"/>
  <c r="O30" i="43"/>
  <c r="O33" i="43"/>
  <c r="O34" i="43"/>
  <c r="O11" i="43"/>
  <c r="P10" i="43" l="1"/>
  <c r="L35" i="43"/>
  <c r="M11" i="43" s="1"/>
  <c r="M34" i="43" l="1"/>
  <c r="M30" i="43"/>
  <c r="M31" i="43"/>
  <c r="M27" i="43"/>
  <c r="M25" i="43"/>
  <c r="M24" i="43"/>
  <c r="M22" i="43"/>
  <c r="M21" i="43"/>
  <c r="M19" i="43"/>
  <c r="M16" i="43"/>
  <c r="M12" i="43"/>
  <c r="M13" i="43"/>
  <c r="M10" i="43"/>
  <c r="M33" i="43"/>
  <c r="M32" i="43"/>
  <c r="M26" i="43"/>
  <c r="M29" i="43"/>
  <c r="M28" i="43"/>
  <c r="M23" i="43"/>
  <c r="M20" i="43"/>
  <c r="M18" i="43"/>
  <c r="M17" i="43"/>
  <c r="M15" i="43"/>
  <c r="M14" i="43"/>
  <c r="G10" i="43" l="1"/>
  <c r="E24" i="43" l="1"/>
  <c r="E33" i="43"/>
  <c r="E23" i="43"/>
  <c r="E15" i="43"/>
  <c r="E30" i="43"/>
  <c r="E12" i="43"/>
  <c r="E32" i="43"/>
  <c r="E22" i="43"/>
  <c r="E14" i="43"/>
  <c r="E20" i="43"/>
  <c r="E27" i="43"/>
  <c r="E19" i="43"/>
  <c r="E29" i="43"/>
  <c r="E25" i="43"/>
  <c r="E34" i="43"/>
  <c r="E16" i="43"/>
  <c r="E31" i="43"/>
  <c r="E13" i="43"/>
  <c r="E26" i="43"/>
  <c r="E11" i="43"/>
  <c r="E21" i="43"/>
  <c r="E18" i="43"/>
  <c r="E17" i="43"/>
  <c r="E28" i="43"/>
  <c r="G13" i="43"/>
  <c r="G17" i="43"/>
  <c r="G21" i="43"/>
  <c r="G24" i="43"/>
  <c r="G31" i="43"/>
  <c r="G26" i="43"/>
  <c r="G11" i="43"/>
  <c r="G16" i="43"/>
  <c r="G20" i="43"/>
  <c r="G29" i="43"/>
  <c r="G30" i="43"/>
  <c r="G33" i="43"/>
  <c r="G18" i="43"/>
  <c r="G27" i="43"/>
  <c r="G15" i="43"/>
  <c r="G19" i="43"/>
  <c r="G22" i="43"/>
  <c r="G28" i="43"/>
  <c r="G32" i="43"/>
  <c r="G34" i="43"/>
  <c r="G12" i="43"/>
  <c r="G23" i="43"/>
  <c r="G25" i="43"/>
  <c r="R29" i="43"/>
  <c r="R34" i="43"/>
  <c r="R33" i="43"/>
  <c r="R26" i="43" l="1"/>
  <c r="R23" i="43" l="1"/>
  <c r="R35" i="43" s="1"/>
  <c r="R31" i="43" l="1"/>
  <c r="R30" i="43"/>
  <c r="R32" i="43"/>
  <c r="R27" i="43"/>
  <c r="R24" i="43"/>
  <c r="R28" i="43"/>
  <c r="S10" i="43" l="1"/>
  <c r="T10" i="43" s="1"/>
  <c r="N19" i="43"/>
  <c r="N26" i="43"/>
  <c r="P13" i="43"/>
  <c r="Q13" i="43" s="1"/>
  <c r="P26" i="43"/>
  <c r="Q26" i="43" s="1"/>
  <c r="S13" i="43"/>
  <c r="T13" i="43" s="1"/>
  <c r="S26" i="43"/>
  <c r="T26" i="43" s="1"/>
  <c r="H13" i="43"/>
  <c r="H26" i="43"/>
  <c r="S20" i="43"/>
  <c r="T20" i="43" s="1"/>
  <c r="S32" i="43"/>
  <c r="T32" i="43" s="1"/>
  <c r="S25" i="43"/>
  <c r="T25" i="43" s="1"/>
  <c r="S11" i="43"/>
  <c r="T11" i="43" s="1"/>
  <c r="S30" i="43"/>
  <c r="T30" i="43" s="1"/>
  <c r="S27" i="43"/>
  <c r="T27" i="43" s="1"/>
  <c r="S24" i="43"/>
  <c r="T24" i="43" s="1"/>
  <c r="S31" i="43"/>
  <c r="T31" i="43" s="1"/>
  <c r="S14" i="43"/>
  <c r="T14" i="43" s="1"/>
  <c r="S18" i="43"/>
  <c r="T18" i="43" s="1"/>
  <c r="S21" i="43"/>
  <c r="T21" i="43" s="1"/>
  <c r="S19" i="43"/>
  <c r="T19" i="43" s="1"/>
  <c r="S34" i="43"/>
  <c r="T34" i="43" s="1"/>
  <c r="S22" i="43"/>
  <c r="T22" i="43" s="1"/>
  <c r="S33" i="43"/>
  <c r="T33" i="43" s="1"/>
  <c r="S17" i="43"/>
  <c r="T17" i="43" s="1"/>
  <c r="S29" i="43"/>
  <c r="T29" i="43" s="1"/>
  <c r="S16" i="43"/>
  <c r="T16" i="43" s="1"/>
  <c r="S12" i="43"/>
  <c r="T12" i="43" s="1"/>
  <c r="S28" i="43"/>
  <c r="T28" i="43" s="1"/>
  <c r="S15" i="43"/>
  <c r="T15" i="43" s="1"/>
  <c r="P20" i="43"/>
  <c r="Q20" i="43" s="1"/>
  <c r="P30" i="43"/>
  <c r="Q30" i="43" s="1"/>
  <c r="P31" i="43"/>
  <c r="Q31" i="43" s="1"/>
  <c r="P27" i="43"/>
  <c r="Q27" i="43" s="1"/>
  <c r="P32" i="43"/>
  <c r="Q32" i="43" s="1"/>
  <c r="P24" i="43"/>
  <c r="Q24" i="43" s="1"/>
  <c r="P25" i="43"/>
  <c r="Q25" i="43" s="1"/>
  <c r="P11" i="43"/>
  <c r="Q11" i="43" s="1"/>
  <c r="P14" i="43"/>
  <c r="Q14" i="43" s="1"/>
  <c r="P18" i="43"/>
  <c r="Q18" i="43" s="1"/>
  <c r="P21" i="43"/>
  <c r="Q21" i="43" s="1"/>
  <c r="P19" i="43"/>
  <c r="Q19" i="43" s="1"/>
  <c r="P34" i="43"/>
  <c r="Q34" i="43" s="1"/>
  <c r="P22" i="43"/>
  <c r="Q22" i="43" s="1"/>
  <c r="P33" i="43"/>
  <c r="Q33" i="43" s="1"/>
  <c r="P23" i="43"/>
  <c r="Q23" i="43" s="1"/>
  <c r="P17" i="43"/>
  <c r="Q17" i="43" s="1"/>
  <c r="P29" i="43"/>
  <c r="Q29" i="43" s="1"/>
  <c r="P16" i="43"/>
  <c r="Q16" i="43" s="1"/>
  <c r="P12" i="43"/>
  <c r="Q12" i="43" s="1"/>
  <c r="P28" i="43"/>
  <c r="Q28" i="43" s="1"/>
  <c r="P15" i="43"/>
  <c r="Q15" i="43" s="1"/>
  <c r="N34" i="43"/>
  <c r="N22" i="43"/>
  <c r="N33" i="43"/>
  <c r="N23" i="43"/>
  <c r="N17" i="43"/>
  <c r="N29" i="43"/>
  <c r="N16" i="43"/>
  <c r="N12" i="43"/>
  <c r="N28" i="43"/>
  <c r="N15" i="43"/>
  <c r="N13" i="43"/>
  <c r="N20" i="43"/>
  <c r="N30" i="43"/>
  <c r="N31" i="43"/>
  <c r="N27" i="43"/>
  <c r="N32" i="43"/>
  <c r="N24" i="43"/>
  <c r="N25" i="43"/>
  <c r="N11" i="43"/>
  <c r="N14" i="43"/>
  <c r="N18" i="43"/>
  <c r="N21" i="43"/>
  <c r="H20" i="43"/>
  <c r="H30" i="43"/>
  <c r="H31" i="43"/>
  <c r="H27" i="43"/>
  <c r="H32" i="43"/>
  <c r="H24" i="43"/>
  <c r="H25" i="43"/>
  <c r="H11" i="43"/>
  <c r="G14" i="43"/>
  <c r="H18" i="43"/>
  <c r="H21" i="43"/>
  <c r="H19" i="43"/>
  <c r="H34" i="43"/>
  <c r="H22" i="43"/>
  <c r="H33" i="43"/>
  <c r="H23" i="43"/>
  <c r="H17" i="43"/>
  <c r="H29" i="43"/>
  <c r="H16" i="43"/>
  <c r="H12" i="43"/>
  <c r="H28" i="43"/>
  <c r="H15" i="43"/>
  <c r="S23" i="43" l="1"/>
  <c r="T23" i="43" s="1"/>
  <c r="T35" i="43" s="1"/>
  <c r="H14" i="43"/>
  <c r="G35" i="43"/>
  <c r="P35" i="43"/>
  <c r="Q10" i="43"/>
  <c r="Q35" i="43" s="1"/>
  <c r="M35" i="43"/>
  <c r="N10" i="43"/>
  <c r="N35" i="43" s="1"/>
  <c r="J35" i="43"/>
  <c r="K35" i="43"/>
  <c r="H10" i="43"/>
  <c r="D35" i="43"/>
  <c r="E35" i="43"/>
  <c r="S35" i="43" l="1"/>
  <c r="H35" i="43"/>
</calcChain>
</file>

<file path=xl/sharedStrings.xml><?xml version="1.0" encoding="utf-8"?>
<sst xmlns="http://schemas.openxmlformats.org/spreadsheetml/2006/main" count="83" uniqueCount="64">
  <si>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</si>
  <si>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</si>
  <si>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</si>
  <si>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</si>
  <si>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</si>
  <si>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</si>
  <si>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</si>
  <si>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</si>
  <si>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</si>
  <si>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</si>
  <si>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</si>
  <si>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</si>
  <si>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</si>
  <si>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</si>
  <si>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</si>
  <si>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</si>
  <si>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</si>
  <si>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</si>
  <si>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</si>
  <si>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</si>
  <si>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</si>
  <si>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</si>
  <si>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</si>
  <si>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</si>
  <si>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</si>
  <si>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</si>
  <si>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</si>
  <si>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</si>
  <si>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</si>
  <si>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</si>
  <si>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</si>
  <si>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</si>
  <si>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</si>
  <si>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</si>
  <si>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</si>
  <si>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</si>
  <si>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</si>
  <si>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</si>
  <si>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</si>
  <si>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</si>
  <si>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</si>
  <si>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</si>
  <si>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</si>
  <si>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</si>
  <si>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</si>
  <si>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</si>
  <si>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</si>
  <si>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</si>
  <si>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</si>
  <si>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</si>
  <si>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</si>
  <si>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</si>
  <si>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</si>
  <si>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STATISTIKA TRŽIŠTA OSIGURANJA U BOSNI I HERCEGOVINI</t>
  </si>
  <si>
    <t>Premium osiguranje a.d.</t>
  </si>
  <si>
    <t>Vienna osiguranje d.d.</t>
  </si>
  <si>
    <t>Adriatic osiguranje d.d.</t>
  </si>
  <si>
    <t>HHI indeks za tržište osiguranja Bosne i Hercegovine u 2021. i 2022. godini</t>
  </si>
  <si>
    <t>I-XII-2021*</t>
  </si>
  <si>
    <t>I-XII-2022**</t>
  </si>
  <si>
    <t>Grawe osiguranje a.d.</t>
  </si>
  <si>
    <t>Osiguravajuće društvo</t>
  </si>
  <si>
    <t>*Podatci se odnose na razdoblje od 01.01. do 31.12.2021. godine.</t>
  </si>
  <si>
    <t>**Podatci se odnose na razdoblje od 01.01. do 31.12.2022.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</si>
</sst>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164" fontId="4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0" fillId="0" borderId="0" xfId="0" applyBorder="1"/>
    <xf numFmtId="0" fontId="3" fillId="2" borderId="3" xfId="0" applyFont="1" applyFill="1" applyBorder="1" applyAlignment="1">
      <alignment vertical="center"/>
    </xf>
    <xf numFmtId="0" fontId="2" fillId="2" borderId="2" xfId="0" applyFont="1" applyFill="1" applyBorder="1"/>
    <xf numFmtId="0" fontId="3" fillId="0" borderId="0" xfId="0" applyFont="1" applyBorder="1" applyAlignment="1">
      <alignment vertical="center"/>
    </xf>
    <xf numFmtId="165" fontId="2" fillId="0" borderId="5" xfId="10" applyNumberFormat="1" applyFont="1" applyBorder="1" applyAlignment="1">
      <alignment horizontal="left" vertical="center"/>
    </xf>
    <xf numFmtId="2" fontId="2" fillId="0" borderId="0" xfId="0" applyNumberFormat="1" applyFont="1"/>
    <xf numFmtId="1" fontId="2" fillId="0" borderId="0" xfId="0" applyNumberFormat="1" applyFont="1"/>
    <xf numFmtId="1" fontId="2" fillId="0" borderId="1" xfId="0" applyNumberFormat="1" applyFont="1" applyBorder="1"/>
    <xf numFmtId="2" fontId="2" fillId="0" borderId="0" xfId="0" applyNumberFormat="1" applyFont="1" applyFill="1"/>
    <xf numFmtId="1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/>
    <xf numFmtId="3" fontId="2" fillId="0" borderId="0" xfId="0" applyNumberFormat="1" applyFont="1"/>
    <xf numFmtId="3" fontId="2" fillId="0" borderId="0" xfId="0" applyNumberFormat="1" applyFont="1" applyFill="1" applyBorder="1"/>
    <xf numFmtId="3" fontId="3" fillId="2" borderId="3" xfId="0" applyNumberFormat="1" applyFont="1" applyFill="1" applyBorder="1" applyAlignment="1">
      <alignment horizontal="right" vertical="center"/>
    </xf>
    <xf numFmtId="0" fontId="6" fillId="3" borderId="7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3" fontId="8" fillId="0" borderId="0" xfId="0" applyNumberFormat="1" applyFont="1"/>
    <xf numFmtId="3" fontId="0" fillId="0" borderId="0" xfId="0" applyNumberFormat="1"/>
    <xf numFmtId="0" fontId="10" fillId="0" borderId="12" xfId="0" applyFont="1" applyBorder="1"/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3" fontId="3" fillId="2" borderId="3" xfId="0" applyNumberFormat="1" applyFont="1" applyFill="1" applyBorder="1"/>
    <xf numFmtId="1" fontId="3" fillId="2" borderId="4" xfId="0" applyNumberFormat="1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</cellXfs>
  <cellStyles count="12">
    <cellStyle name="Normal 2" xfId="9" xr:uid="{00000000-0005-0000-0000-000002000000}"/>
    <cellStyle name="Normal 3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Zarez" xfId="10" builtinId="3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51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ht="14.45" x14ac:dyDescent="0.35">
      <c r="F3" s="4"/>
      <c r="G3" s="4"/>
      <c r="H3" s="4"/>
      <c r="I3" s="4"/>
    </row>
    <row r="4" spans="1:20" ht="23.25" x14ac:dyDescent="0.25">
      <c r="A4" s="34" t="s">
        <v>53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ht="14.45" x14ac:dyDescent="0.35">
      <c r="F5" s="1"/>
      <c r="G5" s="1"/>
      <c r="H5" s="1"/>
      <c r="I5" s="1"/>
      <c r="J5" s="1"/>
      <c r="K5" s="1"/>
      <c r="L5" s="1"/>
    </row>
    <row r="6" spans="1:20" ht="19.5" thickBot="1" x14ac:dyDescent="0.35">
      <c r="A6" s="26" t="s">
        <v>57</v>
      </c>
      <c r="F6" s="1"/>
      <c r="G6" s="1"/>
      <c r="H6" s="1"/>
      <c r="I6" s="1"/>
      <c r="J6" s="1"/>
      <c r="K6" s="1"/>
      <c r="L6" s="1"/>
    </row>
    <row r="7" spans="1:20" x14ac:dyDescent="0.25">
      <c r="A7" s="21"/>
      <c r="B7" s="35" t="s">
        <v>61</v>
      </c>
      <c r="C7" s="39" t="s">
        <v>10</v>
      </c>
      <c r="D7" s="39"/>
      <c r="E7" s="39"/>
      <c r="F7" s="39"/>
      <c r="G7" s="39"/>
      <c r="H7" s="39"/>
      <c r="I7" s="39" t="s">
        <v>11</v>
      </c>
      <c r="J7" s="39"/>
      <c r="K7" s="39"/>
      <c r="L7" s="39"/>
      <c r="M7" s="39"/>
      <c r="N7" s="39"/>
      <c r="O7" s="39" t="s">
        <v>12</v>
      </c>
      <c r="P7" s="39"/>
      <c r="Q7" s="39"/>
      <c r="R7" s="39"/>
      <c r="S7" s="39"/>
      <c r="T7" s="40"/>
    </row>
    <row r="8" spans="1:20" ht="15.75" customHeight="1" x14ac:dyDescent="0.25">
      <c r="A8" s="22"/>
      <c r="B8" s="36"/>
      <c r="C8" s="38" t="s">
        <v>58</v>
      </c>
      <c r="D8" s="38"/>
      <c r="E8" s="38"/>
      <c r="F8" s="38" t="s">
        <v>59</v>
      </c>
      <c r="G8" s="38"/>
      <c r="H8" s="38"/>
      <c r="I8" s="38" t="s">
        <v>58</v>
      </c>
      <c r="J8" s="38"/>
      <c r="K8" s="38"/>
      <c r="L8" s="38" t="s">
        <v>59</v>
      </c>
      <c r="M8" s="38"/>
      <c r="N8" s="38"/>
      <c r="O8" s="38" t="s">
        <v>58</v>
      </c>
      <c r="P8" s="38"/>
      <c r="Q8" s="38"/>
      <c r="R8" s="38" t="s">
        <v>59</v>
      </c>
      <c r="S8" s="38"/>
      <c r="T8" s="41"/>
    </row>
    <row r="9" spans="1:20" ht="30.75" customHeight="1" thickBot="1" x14ac:dyDescent="0.3">
      <c r="A9" s="23"/>
      <c r="B9" s="37"/>
      <c r="C9" s="27" t="s">
        <v>0</v>
      </c>
      <c r="D9" s="33" t="s">
        <v>51</v>
      </c>
      <c r="E9" s="27" t="s">
        <v>9</v>
      </c>
      <c r="F9" s="27" t="s">
        <v>0</v>
      </c>
      <c r="G9" s="33" t="s">
        <v>51</v>
      </c>
      <c r="H9" s="27" t="s">
        <v>9</v>
      </c>
      <c r="I9" s="27" t="s">
        <v>0</v>
      </c>
      <c r="J9" s="33" t="s">
        <v>51</v>
      </c>
      <c r="K9" s="27" t="s">
        <v>9</v>
      </c>
      <c r="L9" s="27" t="s">
        <v>0</v>
      </c>
      <c r="M9" s="33" t="s">
        <v>51</v>
      </c>
      <c r="N9" s="27" t="s">
        <v>9</v>
      </c>
      <c r="O9" s="27" t="s">
        <v>0</v>
      </c>
      <c r="P9" s="33" t="s">
        <v>51</v>
      </c>
      <c r="Q9" s="27" t="s">
        <v>9</v>
      </c>
      <c r="R9" s="27" t="s">
        <v>0</v>
      </c>
      <c r="S9" s="33" t="s">
        <v>51</v>
      </c>
      <c r="T9" s="28" t="s">
        <v>9</v>
      </c>
    </row>
    <row r="10" spans="1:20" x14ac:dyDescent="0.25">
      <c r="A10" s="29" t="s">
        <v>1</v>
      </c>
      <c r="B10" s="5" t="s">
        <v>56</v>
      </c>
      <c r="C10" s="15">
        <v>68034165</v>
      </c>
      <c r="D10" s="9">
        <f t="shared" ref="D10:D34" si="0">C10/$C$35*100</f>
        <v>10.570683522839104</v>
      </c>
      <c r="E10" s="8">
        <f>D10^2</f>
        <v>111.73935014002214</v>
      </c>
      <c r="F10" s="15">
        <v>72643976</v>
      </c>
      <c r="G10" s="9">
        <f t="shared" ref="G10:G34" si="1">F10/$F$35*100</f>
        <v>10.485384675004635</v>
      </c>
      <c r="H10" s="8">
        <f t="shared" ref="H10:H34" si="2">G10^2</f>
        <v>109.94329178282206</v>
      </c>
      <c r="I10" s="18">
        <v>6287475</v>
      </c>
      <c r="J10" s="6">
        <f t="shared" ref="J10:J34" si="3">I10/$I$35*100</f>
        <v>3.5970633515949104</v>
      </c>
      <c r="K10" s="8">
        <f t="shared" ref="K10:K34" si="4">J10^2</f>
        <v>12.938864755387209</v>
      </c>
      <c r="L10" s="18">
        <v>7804119</v>
      </c>
      <c r="M10" s="6">
        <f t="shared" ref="M10:M34" si="5">L10/$L$35*100</f>
        <v>4.1457196635110876</v>
      </c>
      <c r="N10" s="8">
        <f t="shared" ref="N10:N34" si="6">M10^2</f>
        <v>17.186991528422485</v>
      </c>
      <c r="O10" s="17">
        <f>C10+I10</f>
        <v>74321640</v>
      </c>
      <c r="P10" s="6">
        <f t="shared" ref="P10:P34" si="7">O10/$O$35*100</f>
        <v>9.0812627232275442</v>
      </c>
      <c r="Q10" s="7">
        <f t="shared" ref="Q10:Q34" si="8">P10^2</f>
        <v>82.469332648282148</v>
      </c>
      <c r="R10" s="18">
        <f t="shared" ref="R10:R21" si="9">F10+L10</f>
        <v>80448095</v>
      </c>
      <c r="S10" s="6">
        <f t="shared" ref="S10:S34" si="10">R10/$R$35*100</f>
        <v>9.1308620084867531</v>
      </c>
      <c r="T10" s="8">
        <f t="shared" ref="T10:T34" si="11">S10^2</f>
        <v>83.372641018026741</v>
      </c>
    </row>
    <row r="11" spans="1:20" x14ac:dyDescent="0.25">
      <c r="A11" s="29" t="s">
        <v>2</v>
      </c>
      <c r="B11" s="5" t="s">
        <v>19</v>
      </c>
      <c r="C11" s="16">
        <v>30739924</v>
      </c>
      <c r="D11" s="9">
        <f t="shared" si="0"/>
        <v>4.7761592740959831</v>
      </c>
      <c r="E11" s="8">
        <f t="shared" ref="E11:E34" si="12">D11^2</f>
        <v>22.811697411533068</v>
      </c>
      <c r="F11" s="16">
        <v>30815227</v>
      </c>
      <c r="G11" s="9">
        <f t="shared" si="1"/>
        <v>4.4478500040056881</v>
      </c>
      <c r="H11" s="8">
        <f t="shared" si="2"/>
        <v>19.783369658133399</v>
      </c>
      <c r="I11" s="19">
        <v>40560298</v>
      </c>
      <c r="J11" s="6">
        <f t="shared" si="3"/>
        <v>23.20453941615169</v>
      </c>
      <c r="K11" s="8">
        <f t="shared" si="4"/>
        <v>538.45064951573738</v>
      </c>
      <c r="L11" s="19">
        <v>43540981</v>
      </c>
      <c r="M11" s="6">
        <f t="shared" si="5"/>
        <v>23.129926786132124</v>
      </c>
      <c r="N11" s="8">
        <f t="shared" si="6"/>
        <v>534.99351313183229</v>
      </c>
      <c r="O11" s="17">
        <f>C11+I11</f>
        <v>71300222</v>
      </c>
      <c r="P11" s="6">
        <f t="shared" si="7"/>
        <v>8.7120796608692768</v>
      </c>
      <c r="Q11" s="7">
        <f t="shared" si="8"/>
        <v>75.900332017332133</v>
      </c>
      <c r="R11" s="18">
        <f t="shared" si="9"/>
        <v>74356208</v>
      </c>
      <c r="S11" s="6">
        <f t="shared" si="10"/>
        <v>8.4394325897007096</v>
      </c>
      <c r="T11" s="8">
        <f t="shared" si="11"/>
        <v>71.22402243610243</v>
      </c>
    </row>
    <row r="12" spans="1:20" x14ac:dyDescent="0.25">
      <c r="A12" s="29" t="s">
        <v>5</v>
      </c>
      <c r="B12" s="5" t="s">
        <v>18</v>
      </c>
      <c r="C12" s="16">
        <v>32972073</v>
      </c>
      <c r="D12" s="9">
        <f t="shared" si="0"/>
        <v>5.1229753282773158</v>
      </c>
      <c r="E12" s="8">
        <f>D12^2</f>
        <v>26.24487621413807</v>
      </c>
      <c r="F12" s="16">
        <v>39250104</v>
      </c>
      <c r="G12" s="9">
        <f t="shared" si="1"/>
        <v>5.6653347136992913</v>
      </c>
      <c r="H12" s="8">
        <f>G12^2</f>
        <v>32.096017418246234</v>
      </c>
      <c r="I12" s="19">
        <v>27673581</v>
      </c>
      <c r="J12" s="6">
        <f t="shared" si="3"/>
        <v>15.832050866602767</v>
      </c>
      <c r="K12" s="8">
        <f>J12^2</f>
        <v>250.65383464269743</v>
      </c>
      <c r="L12" s="19">
        <v>30539061</v>
      </c>
      <c r="M12" s="6">
        <f t="shared" si="5"/>
        <v>16.223020906378359</v>
      </c>
      <c r="N12" s="8">
        <f>M12^2</f>
        <v>263.1864073287893</v>
      </c>
      <c r="O12" s="17">
        <f>C12+I12</f>
        <v>60645654</v>
      </c>
      <c r="P12" s="6">
        <f t="shared" si="7"/>
        <v>7.4102121131336105</v>
      </c>
      <c r="Q12" s="7">
        <f>P12^2</f>
        <v>54.911243561632091</v>
      </c>
      <c r="R12" s="18">
        <f>F12+L12</f>
        <v>69789165</v>
      </c>
      <c r="S12" s="6">
        <f t="shared" si="10"/>
        <v>7.921073026061257</v>
      </c>
      <c r="T12" s="8">
        <f>S12^2</f>
        <v>62.74339788419524</v>
      </c>
    </row>
    <row r="13" spans="1:20" x14ac:dyDescent="0.25">
      <c r="A13" s="29" t="s">
        <v>3</v>
      </c>
      <c r="B13" s="5" t="s">
        <v>14</v>
      </c>
      <c r="C13" s="15">
        <v>64872243</v>
      </c>
      <c r="D13" s="9">
        <f t="shared" si="0"/>
        <v>10.079405695207907</v>
      </c>
      <c r="E13" s="8">
        <f t="shared" si="12"/>
        <v>101.59441916858958</v>
      </c>
      <c r="F13" s="15">
        <v>68970115</v>
      </c>
      <c r="G13" s="9">
        <f t="shared" si="1"/>
        <v>9.9551019461587202</v>
      </c>
      <c r="H13" s="8">
        <f t="shared" si="2"/>
        <v>99.104054758413142</v>
      </c>
      <c r="I13" s="18"/>
      <c r="J13" s="6">
        <f t="shared" si="3"/>
        <v>0</v>
      </c>
      <c r="K13" s="8">
        <f t="shared" si="4"/>
        <v>0</v>
      </c>
      <c r="L13" s="18"/>
      <c r="M13" s="6">
        <f t="shared" si="5"/>
        <v>0</v>
      </c>
      <c r="N13" s="8">
        <f t="shared" si="6"/>
        <v>0</v>
      </c>
      <c r="O13" s="17">
        <f t="shared" ref="O13:O34" si="13">C13+I13</f>
        <v>64872243</v>
      </c>
      <c r="P13" s="6">
        <f t="shared" si="7"/>
        <v>7.926653423256794</v>
      </c>
      <c r="Q13" s="7">
        <f t="shared" si="8"/>
        <v>62.831834492428648</v>
      </c>
      <c r="R13" s="18">
        <f t="shared" si="9"/>
        <v>68970115</v>
      </c>
      <c r="S13" s="6">
        <f t="shared" si="10"/>
        <v>7.8281108182171666</v>
      </c>
      <c r="T13" s="8">
        <f t="shared" si="11"/>
        <v>61.279318982288636</v>
      </c>
    </row>
    <row r="14" spans="1:20" x14ac:dyDescent="0.25">
      <c r="A14" s="29" t="s">
        <v>4</v>
      </c>
      <c r="B14" s="5" t="s">
        <v>17</v>
      </c>
      <c r="C14" s="16">
        <v>60214959</v>
      </c>
      <c r="D14" s="9">
        <f t="shared" si="0"/>
        <v>9.3557887412850906</v>
      </c>
      <c r="E14" s="8">
        <f t="shared" si="12"/>
        <v>87.53078297155686</v>
      </c>
      <c r="F14" s="16">
        <v>62711237</v>
      </c>
      <c r="G14" s="9">
        <f t="shared" si="1"/>
        <v>9.0516995296400591</v>
      </c>
      <c r="H14" s="8">
        <f t="shared" si="2"/>
        <v>81.933264374886065</v>
      </c>
      <c r="I14" s="19">
        <v>3211526</v>
      </c>
      <c r="J14" s="6">
        <f t="shared" si="3"/>
        <v>1.8373134648319391</v>
      </c>
      <c r="K14" s="8">
        <f t="shared" si="4"/>
        <v>3.3757207680527452</v>
      </c>
      <c r="L14" s="19">
        <v>3833072</v>
      </c>
      <c r="M14" s="6">
        <f t="shared" si="5"/>
        <v>2.0362121543833158</v>
      </c>
      <c r="N14" s="8">
        <f t="shared" si="6"/>
        <v>4.1461599376583447</v>
      </c>
      <c r="O14" s="17">
        <v>63426485</v>
      </c>
      <c r="P14" s="6">
        <f t="shared" si="7"/>
        <v>7.7499981687144022</v>
      </c>
      <c r="Q14" s="7">
        <f t="shared" si="8"/>
        <v>60.062471615076589</v>
      </c>
      <c r="R14" s="18">
        <f t="shared" si="9"/>
        <v>66544309</v>
      </c>
      <c r="S14" s="6">
        <f t="shared" si="10"/>
        <v>7.552781739941798</v>
      </c>
      <c r="T14" s="8">
        <f t="shared" si="11"/>
        <v>57.04451201119825</v>
      </c>
    </row>
    <row r="15" spans="1:20" x14ac:dyDescent="0.25">
      <c r="A15" s="29" t="s">
        <v>6</v>
      </c>
      <c r="B15" s="5" t="s">
        <v>15</v>
      </c>
      <c r="C15" s="15">
        <v>25959544</v>
      </c>
      <c r="D15" s="9">
        <f t="shared" si="0"/>
        <v>4.0334165050929442</v>
      </c>
      <c r="E15" s="8">
        <f t="shared" si="12"/>
        <v>16.268448703556182</v>
      </c>
      <c r="F15" s="15">
        <v>25759018</v>
      </c>
      <c r="G15" s="9">
        <f t="shared" si="1"/>
        <v>3.7180400557971742</v>
      </c>
      <c r="H15" s="8">
        <f t="shared" si="2"/>
        <v>13.823821856512254</v>
      </c>
      <c r="I15" s="18">
        <v>30521351</v>
      </c>
      <c r="J15" s="6">
        <f t="shared" si="3"/>
        <v>17.461259587237272</v>
      </c>
      <c r="K15" s="8">
        <f t="shared" si="4"/>
        <v>304.89558637288553</v>
      </c>
      <c r="L15" s="18">
        <v>32030129</v>
      </c>
      <c r="M15" s="6">
        <f t="shared" si="5"/>
        <v>17.015109023849678</v>
      </c>
      <c r="N15" s="8">
        <f t="shared" si="6"/>
        <v>289.51393509349077</v>
      </c>
      <c r="O15" s="17">
        <f t="shared" si="13"/>
        <v>56480895</v>
      </c>
      <c r="P15" s="6">
        <f t="shared" si="7"/>
        <v>6.901325728792167</v>
      </c>
      <c r="Q15" s="7">
        <f t="shared" si="8"/>
        <v>47.628296814888735</v>
      </c>
      <c r="R15" s="18">
        <f t="shared" si="9"/>
        <v>57789147</v>
      </c>
      <c r="S15" s="6">
        <f t="shared" si="10"/>
        <v>6.5590705018578275</v>
      </c>
      <c r="T15" s="8">
        <f t="shared" si="11"/>
        <v>43.021405848341495</v>
      </c>
    </row>
    <row r="16" spans="1:20" x14ac:dyDescent="0.25">
      <c r="A16" s="29" t="s">
        <v>7</v>
      </c>
      <c r="B16" s="5" t="s">
        <v>20</v>
      </c>
      <c r="C16" s="16">
        <v>45462206</v>
      </c>
      <c r="D16" s="9">
        <f t="shared" si="0"/>
        <v>7.0636068198399586</v>
      </c>
      <c r="E16" s="8">
        <f t="shared" si="12"/>
        <v>49.894541305289572</v>
      </c>
      <c r="F16" s="15">
        <v>50903123</v>
      </c>
      <c r="G16" s="9">
        <f t="shared" si="1"/>
        <v>7.3473239655009532</v>
      </c>
      <c r="H16" s="8">
        <f t="shared" si="2"/>
        <v>53.983169454024654</v>
      </c>
      <c r="I16" s="19"/>
      <c r="J16" s="6">
        <f t="shared" si="3"/>
        <v>0</v>
      </c>
      <c r="K16" s="8">
        <f t="shared" si="4"/>
        <v>0</v>
      </c>
      <c r="L16" s="19"/>
      <c r="M16" s="6">
        <f t="shared" si="5"/>
        <v>0</v>
      </c>
      <c r="N16" s="8">
        <f t="shared" si="6"/>
        <v>0</v>
      </c>
      <c r="O16" s="17">
        <f t="shared" si="13"/>
        <v>45462206</v>
      </c>
      <c r="P16" s="6">
        <f t="shared" si="7"/>
        <v>5.5549667184886076</v>
      </c>
      <c r="Q16" s="7">
        <f t="shared" si="8"/>
        <v>30.857655243516088</v>
      </c>
      <c r="R16" s="18">
        <f t="shared" si="9"/>
        <v>50903123</v>
      </c>
      <c r="S16" s="6">
        <f t="shared" si="10"/>
        <v>5.7775065017267124</v>
      </c>
      <c r="T16" s="8">
        <f t="shared" si="11"/>
        <v>33.379581377494432</v>
      </c>
    </row>
    <row r="17" spans="1:20" x14ac:dyDescent="0.25">
      <c r="A17" s="29" t="s">
        <v>8</v>
      </c>
      <c r="B17" s="5" t="s">
        <v>23</v>
      </c>
      <c r="C17" s="16">
        <v>44967294</v>
      </c>
      <c r="D17" s="9">
        <f t="shared" si="0"/>
        <v>6.9867107761587386</v>
      </c>
      <c r="E17" s="8">
        <f t="shared" si="12"/>
        <v>48.814127469692643</v>
      </c>
      <c r="F17" s="16">
        <v>47903518</v>
      </c>
      <c r="G17" s="9">
        <f t="shared" si="1"/>
        <v>6.9143629131204047</v>
      </c>
      <c r="H17" s="8">
        <f t="shared" si="2"/>
        <v>47.80841449433489</v>
      </c>
      <c r="I17" s="19"/>
      <c r="J17" s="6">
        <f t="shared" si="3"/>
        <v>0</v>
      </c>
      <c r="K17" s="8">
        <f t="shared" si="4"/>
        <v>0</v>
      </c>
      <c r="L17" s="19"/>
      <c r="M17" s="6">
        <f t="shared" si="5"/>
        <v>0</v>
      </c>
      <c r="N17" s="8">
        <f t="shared" si="6"/>
        <v>0</v>
      </c>
      <c r="O17" s="17">
        <f t="shared" si="13"/>
        <v>44967294</v>
      </c>
      <c r="P17" s="6">
        <f t="shared" si="7"/>
        <v>5.4944940769150632</v>
      </c>
      <c r="Q17" s="7">
        <f t="shared" si="8"/>
        <v>30.189465161254713</v>
      </c>
      <c r="R17" s="18">
        <f t="shared" si="9"/>
        <v>47903518</v>
      </c>
      <c r="S17" s="6">
        <f t="shared" si="10"/>
        <v>5.4370512139418761</v>
      </c>
      <c r="T17" s="8">
        <f t="shared" si="11"/>
        <v>29.56152590302683</v>
      </c>
    </row>
    <row r="18" spans="1:20" x14ac:dyDescent="0.25">
      <c r="A18" s="29" t="s">
        <v>35</v>
      </c>
      <c r="B18" s="5" t="s">
        <v>55</v>
      </c>
      <c r="C18" s="16">
        <v>937670</v>
      </c>
      <c r="D18" s="9">
        <f t="shared" si="0"/>
        <v>0.14568875533139183</v>
      </c>
      <c r="E18" s="8">
        <f>D18^2</f>
        <v>2.1225213430010152E-2</v>
      </c>
      <c r="F18" s="16">
        <v>1398636</v>
      </c>
      <c r="G18" s="9">
        <f t="shared" si="1"/>
        <v>0.20187821878458007</v>
      </c>
      <c r="H18" s="8">
        <f>G18^2</f>
        <v>4.0754815219634775E-2</v>
      </c>
      <c r="I18" s="19">
        <v>34934600</v>
      </c>
      <c r="J18" s="6">
        <f t="shared" si="3"/>
        <v>19.986078570909239</v>
      </c>
      <c r="K18" s="8">
        <f>J18^2</f>
        <v>399.44333664255748</v>
      </c>
      <c r="L18" s="19">
        <v>38801565</v>
      </c>
      <c r="M18" s="6">
        <f t="shared" si="5"/>
        <v>20.612244764015461</v>
      </c>
      <c r="N18" s="8">
        <f>M18^2</f>
        <v>424.86463421168281</v>
      </c>
      <c r="O18" s="17">
        <f>C18+I18</f>
        <v>35872270</v>
      </c>
      <c r="P18" s="6">
        <f t="shared" si="7"/>
        <v>4.3831851443072809</v>
      </c>
      <c r="Q18" s="7">
        <f>P18^2</f>
        <v>19.21231200927604</v>
      </c>
      <c r="R18" s="18">
        <f>F18+L18</f>
        <v>40200201</v>
      </c>
      <c r="S18" s="6">
        <f t="shared" si="10"/>
        <v>4.5627244255371266</v>
      </c>
      <c r="T18" s="8">
        <f>S18^2</f>
        <v>20.818454183393101</v>
      </c>
    </row>
    <row r="19" spans="1:20" x14ac:dyDescent="0.25">
      <c r="A19" s="29" t="s">
        <v>34</v>
      </c>
      <c r="B19" s="5" t="s">
        <v>13</v>
      </c>
      <c r="C19" s="15">
        <v>35172690</v>
      </c>
      <c r="D19" s="9">
        <f t="shared" si="0"/>
        <v>5.4648921558297623</v>
      </c>
      <c r="E19" s="8">
        <f t="shared" si="12"/>
        <v>29.865046274849668</v>
      </c>
      <c r="F19" s="16">
        <v>35695595</v>
      </c>
      <c r="G19" s="9">
        <f t="shared" si="1"/>
        <v>5.152279175608065</v>
      </c>
      <c r="H19" s="8">
        <f t="shared" si="2"/>
        <v>26.545980703404521</v>
      </c>
      <c r="I19" s="18">
        <v>4077118</v>
      </c>
      <c r="J19" s="6">
        <f t="shared" si="3"/>
        <v>2.3325184971595014</v>
      </c>
      <c r="K19" s="8">
        <f t="shared" si="4"/>
        <v>5.4406425395912192</v>
      </c>
      <c r="L19" s="18">
        <v>3807837</v>
      </c>
      <c r="M19" s="6">
        <f t="shared" si="5"/>
        <v>2.0228067673423569</v>
      </c>
      <c r="N19" s="8">
        <f t="shared" si="6"/>
        <v>4.0917472180060361</v>
      </c>
      <c r="O19" s="17">
        <f t="shared" si="13"/>
        <v>39249808</v>
      </c>
      <c r="P19" s="6">
        <f t="shared" si="7"/>
        <v>4.7958820376439251</v>
      </c>
      <c r="Q19" s="7">
        <f t="shared" si="8"/>
        <v>23.000484518995648</v>
      </c>
      <c r="R19" s="18">
        <f t="shared" si="9"/>
        <v>39503432</v>
      </c>
      <c r="S19" s="6">
        <f t="shared" si="10"/>
        <v>4.4836411160965328</v>
      </c>
      <c r="T19" s="8">
        <f t="shared" si="11"/>
        <v>20.103037657951361</v>
      </c>
    </row>
    <row r="20" spans="1:20" x14ac:dyDescent="0.25">
      <c r="A20" s="29" t="s">
        <v>37</v>
      </c>
      <c r="B20" s="5" t="s">
        <v>33</v>
      </c>
      <c r="C20" s="16">
        <v>29117354.420000002</v>
      </c>
      <c r="D20" s="9">
        <f t="shared" si="0"/>
        <v>4.5240555035276815</v>
      </c>
      <c r="E20" s="8">
        <f>D20^2</f>
        <v>20.467078198999104</v>
      </c>
      <c r="F20" s="16">
        <v>34956300.549999997</v>
      </c>
      <c r="G20" s="9">
        <f t="shared" si="1"/>
        <v>5.0455698911885838</v>
      </c>
      <c r="H20" s="8">
        <f>G20^2</f>
        <v>25.457775526868776</v>
      </c>
      <c r="I20" s="19">
        <v>2657792.9900000002</v>
      </c>
      <c r="J20" s="6">
        <f t="shared" si="3"/>
        <v>1.520522906326444</v>
      </c>
      <c r="K20" s="8">
        <f>J20^2</f>
        <v>2.3119899086634161</v>
      </c>
      <c r="L20" s="19">
        <v>2918609.6399999997</v>
      </c>
      <c r="M20" s="6">
        <f t="shared" si="5"/>
        <v>1.5504296352555635</v>
      </c>
      <c r="N20" s="8">
        <f>M20^2</f>
        <v>2.4038320538786997</v>
      </c>
      <c r="O20" s="17">
        <f>C20+I20</f>
        <v>31775147.410000004</v>
      </c>
      <c r="P20" s="6">
        <f t="shared" si="7"/>
        <v>3.8825631632925925</v>
      </c>
      <c r="Q20" s="7">
        <f>P20^2</f>
        <v>15.074296716956583</v>
      </c>
      <c r="R20" s="18">
        <f>F20+L20</f>
        <v>37874910.189999998</v>
      </c>
      <c r="S20" s="6">
        <f t="shared" si="10"/>
        <v>4.2988038253574405</v>
      </c>
      <c r="T20" s="8">
        <f>S20^2</f>
        <v>18.479714328907765</v>
      </c>
    </row>
    <row r="21" spans="1:20" x14ac:dyDescent="0.25">
      <c r="A21" s="29" t="s">
        <v>36</v>
      </c>
      <c r="B21" s="5" t="s">
        <v>60</v>
      </c>
      <c r="C21" s="15">
        <v>10778553.309900001</v>
      </c>
      <c r="D21" s="9">
        <f t="shared" si="0"/>
        <v>1.6746979384990295</v>
      </c>
      <c r="E21" s="8">
        <f t="shared" si="12"/>
        <v>2.804613185212899</v>
      </c>
      <c r="F21" s="15">
        <v>11129779.379899999</v>
      </c>
      <c r="G21" s="9">
        <f t="shared" si="1"/>
        <v>1.606465182277276</v>
      </c>
      <c r="H21" s="8">
        <f t="shared" si="2"/>
        <v>2.5807303818691616</v>
      </c>
      <c r="I21" s="18">
        <v>24870927.589899998</v>
      </c>
      <c r="J21" s="6">
        <f t="shared" si="3"/>
        <v>14.228653339186243</v>
      </c>
      <c r="K21" s="8">
        <f t="shared" si="4"/>
        <v>202.45457584673582</v>
      </c>
      <c r="L21" s="18">
        <v>24969843.9199</v>
      </c>
      <c r="M21" s="6">
        <f t="shared" si="5"/>
        <v>13.26453029913206</v>
      </c>
      <c r="N21" s="8">
        <f t="shared" si="6"/>
        <v>175.94776405659246</v>
      </c>
      <c r="O21" s="17">
        <f t="shared" si="13"/>
        <v>35649480.899800003</v>
      </c>
      <c r="P21" s="6">
        <f t="shared" si="7"/>
        <v>4.3559628393260175</v>
      </c>
      <c r="Q21" s="7">
        <f t="shared" si="8"/>
        <v>18.974412257589179</v>
      </c>
      <c r="R21" s="18">
        <f t="shared" si="9"/>
        <v>36099623.299800001</v>
      </c>
      <c r="S21" s="6">
        <f t="shared" si="10"/>
        <v>4.0973086921303361</v>
      </c>
      <c r="T21" s="8">
        <f t="shared" si="11"/>
        <v>16.787938518606804</v>
      </c>
    </row>
    <row r="22" spans="1:20" x14ac:dyDescent="0.25">
      <c r="A22" s="29" t="s">
        <v>38</v>
      </c>
      <c r="B22" s="5" t="s">
        <v>29</v>
      </c>
      <c r="C22" s="16">
        <v>27606984.359999999</v>
      </c>
      <c r="D22" s="9">
        <f t="shared" si="0"/>
        <v>4.2893845274580622</v>
      </c>
      <c r="E22" s="8">
        <f t="shared" si="12"/>
        <v>18.398819624396623</v>
      </c>
      <c r="F22" s="16">
        <v>29141836.980000004</v>
      </c>
      <c r="G22" s="9">
        <f t="shared" si="1"/>
        <v>4.2063139670600549</v>
      </c>
      <c r="H22" s="8">
        <f t="shared" si="2"/>
        <v>17.693077189484498</v>
      </c>
      <c r="I22" s="19"/>
      <c r="J22" s="6">
        <f t="shared" si="3"/>
        <v>0</v>
      </c>
      <c r="K22" s="8">
        <f t="shared" si="4"/>
        <v>0</v>
      </c>
      <c r="L22" s="19"/>
      <c r="M22" s="6">
        <f t="shared" si="5"/>
        <v>0</v>
      </c>
      <c r="N22" s="8">
        <f t="shared" si="6"/>
        <v>0</v>
      </c>
      <c r="O22" s="17">
        <f t="shared" si="13"/>
        <v>27606984.359999999</v>
      </c>
      <c r="P22" s="6">
        <f t="shared" si="7"/>
        <v>3.3732608425916579</v>
      </c>
      <c r="Q22" s="7">
        <f t="shared" si="8"/>
        <v>11.378888712162182</v>
      </c>
      <c r="R22" s="18">
        <f>F22+L22</f>
        <v>29141836.980000004</v>
      </c>
      <c r="S22" s="6">
        <f t="shared" si="10"/>
        <v>3.3075996658242359</v>
      </c>
      <c r="T22" s="8">
        <f t="shared" si="11"/>
        <v>10.940215549360596</v>
      </c>
    </row>
    <row r="23" spans="1:20" x14ac:dyDescent="0.25">
      <c r="A23" s="29" t="s">
        <v>39</v>
      </c>
      <c r="B23" s="5" t="s">
        <v>25</v>
      </c>
      <c r="C23" s="16">
        <v>25965457.460000001</v>
      </c>
      <c r="D23" s="9">
        <f t="shared" si="0"/>
        <v>4.0343352980873899</v>
      </c>
      <c r="E23" s="8">
        <f t="shared" si="12"/>
        <v>16.27586129739387</v>
      </c>
      <c r="F23" s="16">
        <v>28348141.850000001</v>
      </c>
      <c r="G23" s="9">
        <f t="shared" si="1"/>
        <v>4.0917525235519534</v>
      </c>
      <c r="H23" s="8">
        <f t="shared" si="2"/>
        <v>16.742438713993778</v>
      </c>
      <c r="I23" s="19"/>
      <c r="J23" s="6">
        <f t="shared" si="3"/>
        <v>0</v>
      </c>
      <c r="K23" s="8">
        <f t="shared" si="4"/>
        <v>0</v>
      </c>
      <c r="L23" s="19"/>
      <c r="M23" s="6">
        <f t="shared" si="5"/>
        <v>0</v>
      </c>
      <c r="N23" s="8">
        <f t="shared" si="6"/>
        <v>0</v>
      </c>
      <c r="O23" s="17">
        <f t="shared" si="13"/>
        <v>25965457.460000001</v>
      </c>
      <c r="P23" s="6">
        <f t="shared" si="7"/>
        <v>3.1726848455315109</v>
      </c>
      <c r="Q23" s="7">
        <f t="shared" si="8"/>
        <v>10.065929129065307</v>
      </c>
      <c r="R23" s="18">
        <f t="shared" ref="R23:R34" si="14">F23+L23</f>
        <v>28348141.850000001</v>
      </c>
      <c r="S23" s="6">
        <f t="shared" si="10"/>
        <v>3.2175152367418818</v>
      </c>
      <c r="T23" s="8">
        <f t="shared" si="11"/>
        <v>10.352404298666167</v>
      </c>
    </row>
    <row r="24" spans="1:20" x14ac:dyDescent="0.25">
      <c r="A24" s="29" t="s">
        <v>40</v>
      </c>
      <c r="B24" s="5" t="s">
        <v>24</v>
      </c>
      <c r="C24" s="16">
        <v>22138711.799999997</v>
      </c>
      <c r="D24" s="9">
        <f t="shared" si="0"/>
        <v>3.4397617144436712</v>
      </c>
      <c r="E24" s="8">
        <f t="shared" si="12"/>
        <v>11.831960652152464</v>
      </c>
      <c r="F24" s="16">
        <v>22853473.350000001</v>
      </c>
      <c r="G24" s="9">
        <f t="shared" si="1"/>
        <v>3.2986556137114089</v>
      </c>
      <c r="H24" s="8">
        <f t="shared" si="2"/>
        <v>10.881128857869792</v>
      </c>
      <c r="I24" s="19"/>
      <c r="J24" s="6">
        <f t="shared" si="3"/>
        <v>0</v>
      </c>
      <c r="K24" s="8">
        <f t="shared" si="4"/>
        <v>0</v>
      </c>
      <c r="L24" s="19"/>
      <c r="M24" s="6">
        <f t="shared" si="5"/>
        <v>0</v>
      </c>
      <c r="N24" s="8">
        <f t="shared" si="6"/>
        <v>0</v>
      </c>
      <c r="O24" s="17">
        <f t="shared" si="13"/>
        <v>22138711.799999997</v>
      </c>
      <c r="P24" s="6">
        <f t="shared" si="7"/>
        <v>2.7050998633724679</v>
      </c>
      <c r="Q24" s="7">
        <f t="shared" si="8"/>
        <v>7.3175652708177443</v>
      </c>
      <c r="R24" s="18">
        <f t="shared" si="14"/>
        <v>22853473.350000001</v>
      </c>
      <c r="S24" s="6">
        <f t="shared" si="10"/>
        <v>2.5938701416544356</v>
      </c>
      <c r="T24" s="8">
        <f t="shared" si="11"/>
        <v>6.7281623117664022</v>
      </c>
    </row>
    <row r="25" spans="1:20" x14ac:dyDescent="0.25">
      <c r="A25" s="29" t="s">
        <v>42</v>
      </c>
      <c r="B25" s="5" t="s">
        <v>22</v>
      </c>
      <c r="C25" s="16">
        <v>16193011</v>
      </c>
      <c r="D25" s="9">
        <f t="shared" si="0"/>
        <v>2.5159593648698761</v>
      </c>
      <c r="E25" s="8">
        <f>D25^2</f>
        <v>6.3300515256764305</v>
      </c>
      <c r="F25" s="16">
        <v>19088711</v>
      </c>
      <c r="G25" s="9">
        <f t="shared" si="1"/>
        <v>2.7552522425946564</v>
      </c>
      <c r="H25" s="8">
        <f>G25^2</f>
        <v>7.5914149203228831</v>
      </c>
      <c r="I25" s="19"/>
      <c r="J25" s="6">
        <f t="shared" si="3"/>
        <v>0</v>
      </c>
      <c r="K25" s="8">
        <f>J25^2</f>
        <v>0</v>
      </c>
      <c r="L25" s="19"/>
      <c r="M25" s="6">
        <f t="shared" si="5"/>
        <v>0</v>
      </c>
      <c r="N25" s="8">
        <f>M25^2</f>
        <v>0</v>
      </c>
      <c r="O25" s="17">
        <f>C25+I25</f>
        <v>16193011</v>
      </c>
      <c r="P25" s="6">
        <f t="shared" si="7"/>
        <v>1.9786025600499877</v>
      </c>
      <c r="Q25" s="7">
        <f>P25^2</f>
        <v>3.9148680906363653</v>
      </c>
      <c r="R25" s="18">
        <f>F25+L25</f>
        <v>19088711</v>
      </c>
      <c r="S25" s="6">
        <f t="shared" si="10"/>
        <v>2.1665694639616162</v>
      </c>
      <c r="T25" s="8">
        <f>S25^2</f>
        <v>4.6940232421709247</v>
      </c>
    </row>
    <row r="26" spans="1:20" x14ac:dyDescent="0.25">
      <c r="A26" s="29" t="s">
        <v>45</v>
      </c>
      <c r="B26" s="5" t="s">
        <v>54</v>
      </c>
      <c r="C26" s="16">
        <v>12612568.350000001</v>
      </c>
      <c r="D26" s="9">
        <f t="shared" si="0"/>
        <v>1.9596546593616162</v>
      </c>
      <c r="E26" s="8">
        <f>D26^2</f>
        <v>3.8402463839576919</v>
      </c>
      <c r="F26" s="16">
        <v>17016392.75</v>
      </c>
      <c r="G26" s="9">
        <f t="shared" si="1"/>
        <v>2.4561351620499128</v>
      </c>
      <c r="H26" s="8">
        <f>G26^2</f>
        <v>6.0325999342579513</v>
      </c>
      <c r="I26" s="30"/>
      <c r="J26" s="6">
        <f t="shared" si="3"/>
        <v>0</v>
      </c>
      <c r="K26" s="8">
        <f>J26^2</f>
        <v>0</v>
      </c>
      <c r="L26" s="30"/>
      <c r="M26" s="6">
        <f t="shared" si="5"/>
        <v>0</v>
      </c>
      <c r="N26" s="8">
        <f>M26^2</f>
        <v>0</v>
      </c>
      <c r="O26" s="17">
        <f>C26+I26</f>
        <v>12612568.350000001</v>
      </c>
      <c r="P26" s="6">
        <f t="shared" si="7"/>
        <v>1.5411130163572084</v>
      </c>
      <c r="Q26" s="7">
        <f>P26^2</f>
        <v>2.3750293291856135</v>
      </c>
      <c r="R26" s="18">
        <f>F26+L26</f>
        <v>17016392.75</v>
      </c>
      <c r="S26" s="6">
        <f t="shared" si="10"/>
        <v>1.9313612594861869</v>
      </c>
      <c r="T26" s="8">
        <f>S26^2</f>
        <v>3.7301563146440699</v>
      </c>
    </row>
    <row r="27" spans="1:20" x14ac:dyDescent="0.25">
      <c r="A27" s="29" t="s">
        <v>44</v>
      </c>
      <c r="B27" s="5" t="s">
        <v>28</v>
      </c>
      <c r="C27" s="16">
        <v>14192989.029999999</v>
      </c>
      <c r="D27" s="9">
        <f t="shared" si="0"/>
        <v>2.2052096219488715</v>
      </c>
      <c r="E27" s="8">
        <f>D27^2</f>
        <v>4.862949476735885</v>
      </c>
      <c r="F27" s="16">
        <v>16663832.310000001</v>
      </c>
      <c r="G27" s="9">
        <f t="shared" si="1"/>
        <v>2.4052468153742175</v>
      </c>
      <c r="H27" s="8">
        <f>G27^2</f>
        <v>5.7852122428678152</v>
      </c>
      <c r="I27" s="19"/>
      <c r="J27" s="6">
        <f t="shared" si="3"/>
        <v>0</v>
      </c>
      <c r="K27" s="8">
        <f>J27^2</f>
        <v>0</v>
      </c>
      <c r="L27" s="19"/>
      <c r="M27" s="6">
        <f t="shared" si="5"/>
        <v>0</v>
      </c>
      <c r="N27" s="8">
        <f>M27^2</f>
        <v>0</v>
      </c>
      <c r="O27" s="17">
        <f>C27+I27</f>
        <v>14192989.029999999</v>
      </c>
      <c r="P27" s="6">
        <f t="shared" si="7"/>
        <v>1.7342225253548826</v>
      </c>
      <c r="Q27" s="7">
        <f>P27^2</f>
        <v>3.0075277674482668</v>
      </c>
      <c r="R27" s="18">
        <f>F27+L27</f>
        <v>16663832.310000001</v>
      </c>
      <c r="S27" s="6">
        <f t="shared" si="10"/>
        <v>1.8913456354084341</v>
      </c>
      <c r="T27" s="8">
        <f>S27^2</f>
        <v>3.5771883125785333</v>
      </c>
    </row>
    <row r="28" spans="1:20" x14ac:dyDescent="0.25">
      <c r="A28" s="29" t="s">
        <v>41</v>
      </c>
      <c r="B28" s="5" t="s">
        <v>16</v>
      </c>
      <c r="C28" s="16">
        <v>16718774.640000001</v>
      </c>
      <c r="D28" s="9">
        <f t="shared" si="0"/>
        <v>2.5976489254936586</v>
      </c>
      <c r="E28" s="8">
        <f t="shared" si="12"/>
        <v>6.7477799401183587</v>
      </c>
      <c r="F28" s="16">
        <v>16563145.210000001</v>
      </c>
      <c r="G28" s="9">
        <f t="shared" si="1"/>
        <v>2.3907137042555386</v>
      </c>
      <c r="H28" s="8">
        <f t="shared" si="2"/>
        <v>5.7155120157152393</v>
      </c>
      <c r="I28" s="19"/>
      <c r="J28" s="6">
        <f t="shared" si="3"/>
        <v>0</v>
      </c>
      <c r="K28" s="8">
        <f t="shared" si="4"/>
        <v>0</v>
      </c>
      <c r="L28" s="19"/>
      <c r="M28" s="6">
        <f t="shared" si="5"/>
        <v>0</v>
      </c>
      <c r="N28" s="8">
        <f t="shared" si="6"/>
        <v>0</v>
      </c>
      <c r="O28" s="17">
        <f t="shared" si="13"/>
        <v>16718774.640000001</v>
      </c>
      <c r="P28" s="6">
        <f t="shared" si="7"/>
        <v>2.0428449226399472</v>
      </c>
      <c r="Q28" s="7">
        <f t="shared" si="8"/>
        <v>4.1732153779558123</v>
      </c>
      <c r="R28" s="18">
        <f t="shared" si="14"/>
        <v>16563145.210000001</v>
      </c>
      <c r="S28" s="6">
        <f t="shared" si="10"/>
        <v>1.8799176455208584</v>
      </c>
      <c r="T28" s="8">
        <f t="shared" si="11"/>
        <v>3.5340903539406878</v>
      </c>
    </row>
    <row r="29" spans="1:20" x14ac:dyDescent="0.25">
      <c r="A29" s="29" t="s">
        <v>43</v>
      </c>
      <c r="B29" s="5" t="s">
        <v>21</v>
      </c>
      <c r="C29" s="16">
        <v>16083805.529999999</v>
      </c>
      <c r="D29" s="9">
        <f t="shared" si="0"/>
        <v>2.4989917653949223</v>
      </c>
      <c r="E29" s="8">
        <f t="shared" si="12"/>
        <v>6.24495984351163</v>
      </c>
      <c r="F29" s="16">
        <v>16048664.02</v>
      </c>
      <c r="G29" s="9">
        <f t="shared" si="1"/>
        <v>2.3164538208867627</v>
      </c>
      <c r="H29" s="8">
        <f t="shared" si="2"/>
        <v>5.3659583043008823</v>
      </c>
      <c r="I29" s="19"/>
      <c r="J29" s="6">
        <f t="shared" si="3"/>
        <v>0</v>
      </c>
      <c r="K29" s="8">
        <f t="shared" si="4"/>
        <v>0</v>
      </c>
      <c r="L29" s="19"/>
      <c r="M29" s="6">
        <f t="shared" si="5"/>
        <v>0</v>
      </c>
      <c r="N29" s="8">
        <f t="shared" si="6"/>
        <v>0</v>
      </c>
      <c r="O29" s="17">
        <f t="shared" si="13"/>
        <v>16083805.529999999</v>
      </c>
      <c r="P29" s="6">
        <f t="shared" si="7"/>
        <v>1.9652588883564737</v>
      </c>
      <c r="Q29" s="7">
        <f t="shared" si="8"/>
        <v>3.8622424982641226</v>
      </c>
      <c r="R29" s="18">
        <f t="shared" si="14"/>
        <v>16048664.02</v>
      </c>
      <c r="S29" s="6">
        <f t="shared" si="10"/>
        <v>1.8215240098250467</v>
      </c>
      <c r="T29" s="8">
        <f t="shared" si="11"/>
        <v>3.3179497183691167</v>
      </c>
    </row>
    <row r="30" spans="1:20" x14ac:dyDescent="0.25">
      <c r="A30" s="29" t="s">
        <v>48</v>
      </c>
      <c r="B30" s="5" t="s">
        <v>32</v>
      </c>
      <c r="C30" s="16">
        <v>11523221.68</v>
      </c>
      <c r="D30" s="9">
        <f t="shared" si="0"/>
        <v>1.7903994198032465</v>
      </c>
      <c r="E30" s="8">
        <f>D30^2</f>
        <v>3.2055300824318014</v>
      </c>
      <c r="F30" s="16">
        <v>13000527.77</v>
      </c>
      <c r="G30" s="9">
        <f t="shared" si="1"/>
        <v>1.8764877991608027</v>
      </c>
      <c r="H30" s="8">
        <f>G30^2</f>
        <v>3.5212064603993527</v>
      </c>
      <c r="I30" s="19"/>
      <c r="J30" s="6">
        <f t="shared" si="3"/>
        <v>0</v>
      </c>
      <c r="K30" s="8">
        <f>J30^2</f>
        <v>0</v>
      </c>
      <c r="L30" s="19"/>
      <c r="M30" s="6">
        <f t="shared" si="5"/>
        <v>0</v>
      </c>
      <c r="N30" s="8">
        <f>M30^2</f>
        <v>0</v>
      </c>
      <c r="O30" s="17">
        <f>C30+I30</f>
        <v>11523221.68</v>
      </c>
      <c r="P30" s="6">
        <f t="shared" si="7"/>
        <v>1.4080071900199118</v>
      </c>
      <c r="Q30" s="7">
        <f>P30^2</f>
        <v>1.9824842471477682</v>
      </c>
      <c r="R30" s="18">
        <f>F30+L30</f>
        <v>13000527.77</v>
      </c>
      <c r="S30" s="6">
        <f t="shared" si="10"/>
        <v>1.4755604232190955</v>
      </c>
      <c r="T30" s="8">
        <f>S30^2</f>
        <v>2.1772785625705162</v>
      </c>
    </row>
    <row r="31" spans="1:20" x14ac:dyDescent="0.25">
      <c r="A31" s="29" t="s">
        <v>46</v>
      </c>
      <c r="B31" s="5" t="s">
        <v>30</v>
      </c>
      <c r="C31" s="16">
        <v>11920750.649999999</v>
      </c>
      <c r="D31" s="9">
        <f t="shared" si="0"/>
        <v>1.8521647539266266</v>
      </c>
      <c r="E31" s="8">
        <f t="shared" si="12"/>
        <v>3.4305142756880813</v>
      </c>
      <c r="F31" s="16">
        <v>11740646.18</v>
      </c>
      <c r="G31" s="9">
        <f t="shared" si="1"/>
        <v>1.694637302484981</v>
      </c>
      <c r="H31" s="8">
        <f t="shared" si="2"/>
        <v>2.871795586973573</v>
      </c>
      <c r="I31" s="19"/>
      <c r="J31" s="6">
        <f t="shared" si="3"/>
        <v>0</v>
      </c>
      <c r="K31" s="8">
        <f t="shared" si="4"/>
        <v>0</v>
      </c>
      <c r="L31" s="19"/>
      <c r="M31" s="6">
        <f t="shared" si="5"/>
        <v>0</v>
      </c>
      <c r="N31" s="8">
        <f t="shared" si="6"/>
        <v>0</v>
      </c>
      <c r="O31" s="17">
        <f t="shared" si="13"/>
        <v>11920750.649999999</v>
      </c>
      <c r="P31" s="6">
        <f t="shared" si="7"/>
        <v>1.4565807281800496</v>
      </c>
      <c r="Q31" s="7">
        <f t="shared" si="8"/>
        <v>2.1216274177055237</v>
      </c>
      <c r="R31" s="18">
        <f t="shared" si="14"/>
        <v>11740646.18</v>
      </c>
      <c r="S31" s="6">
        <f t="shared" si="10"/>
        <v>1.3325638122325596</v>
      </c>
      <c r="T31" s="8">
        <f t="shared" si="11"/>
        <v>1.7757263136717722</v>
      </c>
    </row>
    <row r="32" spans="1:20" x14ac:dyDescent="0.25">
      <c r="A32" s="29" t="s">
        <v>47</v>
      </c>
      <c r="B32" s="5" t="s">
        <v>26</v>
      </c>
      <c r="C32" s="16">
        <v>11786329.42</v>
      </c>
      <c r="D32" s="9">
        <f t="shared" si="0"/>
        <v>1.8312793020205036</v>
      </c>
      <c r="E32" s="8">
        <f t="shared" si="12"/>
        <v>3.3535838820087029</v>
      </c>
      <c r="F32" s="16">
        <v>10952043.050000001</v>
      </c>
      <c r="G32" s="9">
        <f t="shared" si="1"/>
        <v>1.5808108349749612</v>
      </c>
      <c r="H32" s="8">
        <f t="shared" si="2"/>
        <v>2.498962895974234</v>
      </c>
      <c r="I32" s="19"/>
      <c r="J32" s="6">
        <f t="shared" si="3"/>
        <v>0</v>
      </c>
      <c r="K32" s="8">
        <f t="shared" si="4"/>
        <v>0</v>
      </c>
      <c r="L32" s="19"/>
      <c r="M32" s="6">
        <f t="shared" si="5"/>
        <v>0</v>
      </c>
      <c r="N32" s="8">
        <f t="shared" si="6"/>
        <v>0</v>
      </c>
      <c r="O32" s="17">
        <f t="shared" si="13"/>
        <v>11786329.42</v>
      </c>
      <c r="P32" s="6">
        <f t="shared" si="7"/>
        <v>1.4401559761803711</v>
      </c>
      <c r="Q32" s="7">
        <f t="shared" si="8"/>
        <v>2.0740492357280376</v>
      </c>
      <c r="R32" s="18">
        <f t="shared" si="14"/>
        <v>10952043.050000001</v>
      </c>
      <c r="S32" s="6">
        <f t="shared" si="10"/>
        <v>1.2430573253543964</v>
      </c>
      <c r="T32" s="8">
        <f t="shared" si="11"/>
        <v>1.5451915141172257</v>
      </c>
    </row>
    <row r="33" spans="1:20" x14ac:dyDescent="0.25">
      <c r="A33" s="29" t="s">
        <v>49</v>
      </c>
      <c r="B33" s="5" t="s">
        <v>27</v>
      </c>
      <c r="C33" s="16">
        <v>4238903.26</v>
      </c>
      <c r="D33" s="9">
        <f t="shared" si="0"/>
        <v>0.65861181430522386</v>
      </c>
      <c r="E33" s="8">
        <f t="shared" si="12"/>
        <v>0.43376952194241869</v>
      </c>
      <c r="F33" s="16">
        <v>5823473.9100000001</v>
      </c>
      <c r="G33" s="9">
        <f t="shared" si="1"/>
        <v>0.84055647079674334</v>
      </c>
      <c r="H33" s="8">
        <f t="shared" si="2"/>
        <v>0.70653518059827647</v>
      </c>
      <c r="I33" s="19"/>
      <c r="J33" s="6">
        <f t="shared" si="3"/>
        <v>0</v>
      </c>
      <c r="K33" s="8">
        <f t="shared" si="4"/>
        <v>0</v>
      </c>
      <c r="L33" s="19"/>
      <c r="M33" s="6">
        <f t="shared" si="5"/>
        <v>0</v>
      </c>
      <c r="N33" s="8">
        <f t="shared" si="6"/>
        <v>0</v>
      </c>
      <c r="O33" s="17">
        <f t="shared" si="13"/>
        <v>4238903.26</v>
      </c>
      <c r="P33" s="6">
        <f t="shared" si="7"/>
        <v>0.51794597323748126</v>
      </c>
      <c r="Q33" s="7">
        <f t="shared" si="8"/>
        <v>0.26826803119292164</v>
      </c>
      <c r="R33" s="18">
        <f t="shared" si="14"/>
        <v>5823473.9100000001</v>
      </c>
      <c r="S33" s="6">
        <f t="shared" si="10"/>
        <v>0.66096452230761715</v>
      </c>
      <c r="T33" s="8">
        <f t="shared" si="11"/>
        <v>0.43687409974933655</v>
      </c>
    </row>
    <row r="34" spans="1:20" x14ac:dyDescent="0.25">
      <c r="A34" s="29" t="s">
        <v>50</v>
      </c>
      <c r="B34" s="5" t="s">
        <v>31</v>
      </c>
      <c r="C34" s="16">
        <v>3401602.96</v>
      </c>
      <c r="D34" s="9">
        <f t="shared" si="0"/>
        <v>0.52851781690144528</v>
      </c>
      <c r="E34" s="8">
        <f t="shared" si="12"/>
        <v>0.27933108278226965</v>
      </c>
      <c r="F34" s="16">
        <v>3434222.57</v>
      </c>
      <c r="G34" s="9">
        <f t="shared" si="1"/>
        <v>0.49569347231259797</v>
      </c>
      <c r="H34" s="8">
        <f t="shared" si="2"/>
        <v>0.24571201849332033</v>
      </c>
      <c r="I34" s="19"/>
      <c r="J34" s="6">
        <f t="shared" si="3"/>
        <v>0</v>
      </c>
      <c r="K34" s="8">
        <f t="shared" si="4"/>
        <v>0</v>
      </c>
      <c r="L34" s="19"/>
      <c r="M34" s="6">
        <f t="shared" si="5"/>
        <v>0</v>
      </c>
      <c r="N34" s="8">
        <f t="shared" si="6"/>
        <v>0</v>
      </c>
      <c r="O34" s="17">
        <f t="shared" si="13"/>
        <v>3401602.96</v>
      </c>
      <c r="P34" s="6">
        <f t="shared" si="7"/>
        <v>0.41563735891549858</v>
      </c>
      <c r="Q34" s="7">
        <f t="shared" si="8"/>
        <v>0.17275441412625098</v>
      </c>
      <c r="R34" s="18">
        <f t="shared" si="14"/>
        <v>3434222.57</v>
      </c>
      <c r="S34" s="6">
        <f t="shared" si="10"/>
        <v>0.38978439940809956</v>
      </c>
      <c r="T34" s="8">
        <f t="shared" si="11"/>
        <v>0.15193187802193289</v>
      </c>
    </row>
    <row r="35" spans="1:20" x14ac:dyDescent="0.25">
      <c r="A35" s="3"/>
      <c r="B35" s="2" t="s">
        <v>52</v>
      </c>
      <c r="C35" s="31">
        <f t="shared" ref="C35:N35" si="15">SUM(C10:C34)</f>
        <v>643611785.86989987</v>
      </c>
      <c r="D35" s="10">
        <f t="shared" si="15"/>
        <v>100</v>
      </c>
      <c r="E35" s="10">
        <f t="shared" si="15"/>
        <v>603.29156384566613</v>
      </c>
      <c r="F35" s="13">
        <f t="shared" si="15"/>
        <v>692811739.87989986</v>
      </c>
      <c r="G35" s="12">
        <f t="shared" si="15"/>
        <v>99.999999999999986</v>
      </c>
      <c r="H35" s="12">
        <f t="shared" si="15"/>
        <v>598.75219954598663</v>
      </c>
      <c r="I35" s="13">
        <f t="shared" si="15"/>
        <v>174794669.5799</v>
      </c>
      <c r="J35" s="11">
        <f t="shared" si="15"/>
        <v>100</v>
      </c>
      <c r="K35" s="13">
        <f t="shared" si="15"/>
        <v>1719.9652009923082</v>
      </c>
      <c r="L35" s="13">
        <f t="shared" si="15"/>
        <v>188245217.55989999</v>
      </c>
      <c r="M35" s="12">
        <f t="shared" si="15"/>
        <v>100.00000000000001</v>
      </c>
      <c r="N35" s="20">
        <f t="shared" si="15"/>
        <v>1716.3349845603532</v>
      </c>
      <c r="O35" s="20">
        <f>SUM(O10:O34)-4</f>
        <v>818406451.44979978</v>
      </c>
      <c r="P35" s="12">
        <f>SUM(P10:P34)</f>
        <v>100.00000048875474</v>
      </c>
      <c r="Q35" s="12">
        <f>SUM(Q10:Q34)</f>
        <v>573.82658657866466</v>
      </c>
      <c r="R35" s="13">
        <f>SUM(R10:R34)</f>
        <v>881056957.43980002</v>
      </c>
      <c r="S35" s="12">
        <f>SUM(S10:S34)</f>
        <v>100.00000000000001</v>
      </c>
      <c r="T35" s="32">
        <f>SUM(T10:T34)</f>
        <v>570.77674261916059</v>
      </c>
    </row>
    <row r="36" spans="1:20" x14ac:dyDescent="0.25">
      <c r="C36" s="42"/>
      <c r="D36" s="42"/>
      <c r="E36" s="42"/>
      <c r="F36" s="42"/>
      <c r="G36" s="42"/>
      <c r="H36" s="42"/>
      <c r="I36" s="42"/>
      <c r="J36" s="42"/>
      <c r="K36" s="42"/>
      <c r="L36" s="43"/>
      <c r="M36" s="42"/>
      <c r="N36" s="42"/>
      <c r="O36" s="42"/>
      <c r="P36" s="44"/>
      <c r="Q36" s="44"/>
      <c r="R36" s="44"/>
      <c r="S36" s="44"/>
      <c r="T36" s="44"/>
    </row>
    <row r="37" spans="1:20" x14ac:dyDescent="0.25">
      <c r="F37" s="24"/>
      <c r="L37" s="24"/>
      <c r="R37" s="24"/>
    </row>
    <row r="38" spans="1:20" x14ac:dyDescent="0.25">
      <c r="B38" s="14" t="s">
        <v>62</v>
      </c>
      <c r="F38" s="25"/>
      <c r="L38" s="25"/>
      <c r="R38" s="25"/>
    </row>
    <row r="39" spans="1:20" x14ac:dyDescent="0.25">
      <c r="B39" s="14"/>
      <c r="F39" s="25"/>
      <c r="L39" s="25"/>
      <c r="R39" s="25"/>
    </row>
    <row r="40" spans="1:20" x14ac:dyDescent="0.25">
      <c r="B40" s="14" t="s">
        <v>63</v>
      </c>
      <c r="F40" s="25"/>
      <c r="L40" s="25"/>
      <c r="R40" s="25"/>
    </row>
    <row r="41" spans="1:20" x14ac:dyDescent="0.25">
      <c r="B41" s="14"/>
      <c r="F41" s="25"/>
      <c r="L41" s="25"/>
      <c r="R41" s="25"/>
    </row>
    <row r="42" spans="1:20" x14ac:dyDescent="0.25">
      <c r="B42" s="14"/>
    </row>
    <row r="43" spans="1:20" x14ac:dyDescent="0.25">
      <c r="B43" s="14"/>
    </row>
    <row r="44" spans="1:20" x14ac:dyDescent="0.25">
      <c r="B44" s="14"/>
    </row>
    <row r="45" spans="1:20" x14ac:dyDescent="0.25">
      <c r="C45" s="25"/>
    </row>
    <row r="49" spans="2:2" x14ac:dyDescent="0.25">
      <c r="B49" s="14"/>
    </row>
    <row r="50" spans="2:2" x14ac:dyDescent="0.25">
      <c r="B50" s="14"/>
    </row>
    <row r="51" spans="2:2" x14ac:dyDescent="0.25">
      <c r="B51" s="14"/>
    </row>
  </sheetData>
  <sortState xmlns:xlrd2="http://schemas.microsoft.com/office/spreadsheetml/2017/richdata2" ref="A10:T34">
    <sortCondition descending="1" ref="R10:R34"/>
  </sortState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&amp;L&amp;G&amp;C&amp;"+,Obično"&amp;10Statistika tržišta osiguranja&amp;R&amp;"+,Obično"&amp;10Godišnje izvješće</oddHeader>
    <oddFooter>&amp;C&amp;"+,Obično"&amp;10U izvješće su uključeni podatci zaključno s 31.12.2022. godine.</oddFooter>
  </headerFooter>
  <ignoredErrors>
    <ignoredError sqref="O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2021-02-04T13:19:39Z</cp:lastPrinted>
  <dcterms:created xsi:type="dcterms:W3CDTF">2018-01-08T12:56:16Z</dcterms:created>
  <dcterms:modified xsi:type="dcterms:W3CDTF">2023-07-13T13:14:15Z</dcterms:modified>
</cp:coreProperties>
</file>