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 K\Jezici\HR EVLADA 2X052023\"/>
    </mc:Choice>
  </mc:AlternateContent>
  <xr:revisionPtr revIDLastSave="0" documentId="13_ncr:1_{C794C0CA-7213-4819-AF85-DA06759C5CE7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21" l="1"/>
  <c r="F25" i="21"/>
  <c r="F18" i="21"/>
  <c r="C38" i="21"/>
  <c r="E38" i="21"/>
  <c r="E34" i="21"/>
  <c r="E35" i="21"/>
  <c r="E36" i="21"/>
  <c r="E33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7" i="22"/>
  <c r="E32" i="22"/>
  <c r="E37" i="21" l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F37" i="22" l="1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38" i="23" l="1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2" i="22"/>
  <c r="C37" i="22"/>
  <c r="F38" i="21" l="1"/>
  <c r="C38" i="22"/>
  <c r="D14" i="22" s="1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<sst xmlns="http://schemas.openxmlformats.org/spreadsheetml/2006/main" count="328" uniqueCount="76">
  <si>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</si>
  <si>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</si>
  <si>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</si>
  <si>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</si>
  <si>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</si>
  <si>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</si>
  <si>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</si>
  <si>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</si>
  <si>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</si>
  <si>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</si>
  <si>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</si>
  <si>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</si>
  <si>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</si>
  <si>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</si>
  <si>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</si>
  <si>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</si>
  <si>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</si>
  <si>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</si>
  <si>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</si>
  <si>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</si>
  <si>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</si>
  <si>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</si>
  <si>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</si>
  <si>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</si>
  <si>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</si>
  <si>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</si>
  <si>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</si>
  <si>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</si>
  <si>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</si>
  <si>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</si>
  <si>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</si>
  <si>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</si>
  <si>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</si>
  <si>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</si>
  <si>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</si>
  <si>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</si>
  <si>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</si>
  <si>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</si>
  <si>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</si>
  <si>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</si>
  <si>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</si>
  <si>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</si>
  <si>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</si>
  <si>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</si>
  <si>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</si>
  <si>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</si>
  <si>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</si>
  <si>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</si>
  <si>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</si>
  <si>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</si>
  <si>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</si>
  <si>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</si>
  <si>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</si>
  <si>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</si>
  <si>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</si>
  <si>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</si>
  <si>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</si>
  <si>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</si>
  <si>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</si>
  <si>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</si>
  <si>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</si>
  <si>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</si>
  <si>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</si>
  <si>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</si>
  <si>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</si>
  <si>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</si>
  <si>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</si>
  <si>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</si>
  <si>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</si>
  <si>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I-III-2022</t>
  </si>
  <si>
    <t>I-III-2023</t>
  </si>
  <si>
    <t>*Podatci su dati na temelju nerevidiranih izvješća društava sa sjedištem u Federaciji Bosne i Hercegovine.</t>
  </si>
  <si>
    <t>*Podatci su dati na temelju nerevidiranih izvješća društava sa sjedištem u Republici Srpskoj.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</si>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</sst>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30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  <xf numFmtId="43" fontId="20" fillId="0" borderId="0" applyFont="0" applyFill="0" applyBorder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7" fillId="23" borderId="42" applyNumberFormat="0" applyAlignment="0" applyProtection="0"/>
    <xf numFmtId="0" fontId="19" fillId="26" borderId="41" applyNumberFormat="0" applyFont="0" applyAlignment="0" applyProtection="0"/>
    <xf numFmtId="0" fontId="19" fillId="26" borderId="41" applyNumberFormat="0" applyFont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27" fillId="10" borderId="42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33" fillId="0" borderId="44" applyNumberFormat="0" applyFill="0" applyAlignment="0" applyProtection="0"/>
    <xf numFmtId="0" fontId="31" fillId="23" borderId="43" applyNumberForma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27" fillId="10" borderId="42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33" fillId="0" borderId="44" applyNumberFormat="0" applyFill="0" applyAlignment="0" applyProtection="0"/>
    <xf numFmtId="0" fontId="31" fillId="23" borderId="43" applyNumberFormat="0" applyAlignment="0" applyProtection="0"/>
    <xf numFmtId="0" fontId="33" fillId="0" borderId="44" applyNumberFormat="0" applyFill="0" applyAlignment="0" applyProtection="0"/>
  </cellStyleXfs>
  <cellXfs count="124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3" fontId="12" fillId="4" borderId="61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7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8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44" fillId="4" borderId="6" xfId="0" applyNumberFormat="1" applyFont="1" applyFill="1" applyBorder="1" applyAlignment="1">
      <alignment horizontal="right" vertical="center"/>
    </xf>
    <xf numFmtId="3" fontId="44" fillId="4" borderId="60" xfId="0" applyNumberFormat="1" applyFont="1" applyFill="1" applyBorder="1" applyAlignment="1">
      <alignment horizontal="right" vertical="center"/>
    </xf>
    <xf numFmtId="3" fontId="11" fillId="0" borderId="62" xfId="0" applyNumberFormat="1" applyFont="1" applyBorder="1"/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2" xfId="0" applyNumberFormat="1" applyBorder="1"/>
    <xf numFmtId="3" fontId="12" fillId="4" borderId="60" xfId="0" applyNumberFormat="1" applyFont="1" applyFill="1" applyBorder="1" applyAlignment="1">
      <alignment horizontal="righ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 shrinkToFit="1"/>
    </xf>
    <xf numFmtId="0" fontId="2" fillId="4" borderId="6" xfId="0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 shrinkToFit="1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 shrinkToFit="1"/>
    </xf>
    <xf numFmtId="0" fontId="2" fillId="4" borderId="6" xfId="0" applyFont="1" applyFill="1" applyBorder="1" applyAlignment="1">
      <alignment vertical="center" wrapText="1"/>
    </xf>
    <xf numFmtId="3" fontId="44" fillId="4" borderId="60" xfId="0" applyNumberFormat="1" applyFont="1" applyFill="1" applyBorder="1" applyAlignment="1">
      <alignment horizontal="lef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302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2 2" xfId="287" xr:uid="{B6165F1C-2C3C-439C-AC71-7AD7C0B35B7B}"/>
    <cellStyle name="Calculation 2 3" xfId="269" xr:uid="{00000000-0005-0000-0000-00001B000000}"/>
    <cellStyle name="Calculation 2 3 2" xfId="295" xr:uid="{A6B5E2A3-EAE6-4A6D-9888-F70EBA433FFA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2 2" xfId="286" xr:uid="{C105A56A-67E9-44A0-A1CE-A8AD1736CC85}"/>
    <cellStyle name="Calculation 3 3" xfId="268" xr:uid="{00000000-0005-0000-0000-00001F000000}"/>
    <cellStyle name="Calculation 3 3 2" xfId="294" xr:uid="{D24042D4-EF2A-4401-BB57-C36204EF13B2}"/>
    <cellStyle name="Calculation 3 4" xfId="239" xr:uid="{00000000-0005-0000-0000-000020000000}"/>
    <cellStyle name="Calculation 4" xfId="231" xr:uid="{00000000-0005-0000-0000-000021000000}"/>
    <cellStyle name="Calculation 4 2" xfId="283" xr:uid="{565F554D-A00C-404E-A6DC-9285E2F69AF3}"/>
    <cellStyle name="Check Cell 2" xfId="37" xr:uid="{00000000-0005-0000-0000-000022000000}"/>
    <cellStyle name="Comma 2" xfId="38" xr:uid="{00000000-0005-0000-0000-000023000000}"/>
    <cellStyle name="Comma 2 2" xfId="278" xr:uid="{A790249D-32AF-4401-89F6-692D2438485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2 2" xfId="289" xr:uid="{CD08135F-21AD-4A50-954B-6C0E2F81D906}"/>
    <cellStyle name="Input 2 3" xfId="271" xr:uid="{00000000-0005-0000-0000-00002D000000}"/>
    <cellStyle name="Input 2 3 2" xfId="297" xr:uid="{B5FD8019-38DC-4F66-A1F6-8C56493B0DB1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2 2" xfId="288" xr:uid="{C99FF18C-BA7A-4113-8A65-4F3B4BD4E4C0}"/>
    <cellStyle name="Input 3 3" xfId="270" xr:uid="{00000000-0005-0000-0000-000031000000}"/>
    <cellStyle name="Input 3 3 2" xfId="296" xr:uid="{0363DB8C-D7B1-4A85-BD27-BBC6CCC9D349}"/>
    <cellStyle name="Input 3 4" xfId="242" xr:uid="{00000000-0005-0000-0000-000032000000}"/>
    <cellStyle name="Input 4" xfId="230" xr:uid="{00000000-0005-0000-0000-000033000000}"/>
    <cellStyle name="Input 4 2" xfId="282" xr:uid="{04BA6AC2-4DB2-4B6C-92DD-E66724950108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2 2" xfId="279" xr:uid="{15F9A796-9888-4AE7-9741-285B885A6DC7}"/>
    <cellStyle name="Note 3" xfId="232" xr:uid="{00000000-0005-0000-0000-0000EC000000}"/>
    <cellStyle name="Note 3 2" xfId="284" xr:uid="{0A3F0D5F-7BC7-4AAC-AFB9-71CA32A0AA0C}"/>
    <cellStyle name="Note 4" xfId="236" xr:uid="{00000000-0005-0000-0000-0000ED000000}"/>
    <cellStyle name="Note 4 2" xfId="285" xr:uid="{37B8DB0D-2350-4588-B2F4-599AB47C57C7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2 2" xfId="292" xr:uid="{65A54B5D-EC62-4ABA-8F5B-1EF48F95D763}"/>
    <cellStyle name="Output 2 3" xfId="274" xr:uid="{00000000-0005-0000-0000-000002010000}"/>
    <cellStyle name="Output 2 3 2" xfId="300" xr:uid="{A934C15E-7178-4563-9FC9-223F68808EA7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2 2" xfId="290" xr:uid="{EF488A49-B317-4428-BB7C-51F0E89DC6E8}"/>
    <cellStyle name="Output 3 3" xfId="272" xr:uid="{00000000-0005-0000-0000-000006010000}"/>
    <cellStyle name="Output 3 3 2" xfId="298" xr:uid="{B53CA102-2BBC-465A-9019-90CB3FE727AF}"/>
    <cellStyle name="Output 3 4" xfId="241" xr:uid="{00000000-0005-0000-0000-000007010000}"/>
    <cellStyle name="Output 4" xfId="227" xr:uid="{00000000-0005-0000-0000-000008010000}"/>
    <cellStyle name="Output 4 2" xfId="281" xr:uid="{141163AB-CAFE-4F1D-87A4-88E718477046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2 2" xfId="293" xr:uid="{F51FBBAC-2917-4FE5-86F0-0AF78A941FE6}"/>
    <cellStyle name="Total 2 3" xfId="275" xr:uid="{00000000-0005-0000-0000-00000E010000}"/>
    <cellStyle name="Total 2 3 2" xfId="301" xr:uid="{B26F2E36-1DA1-4ECB-87B1-2677170C0B42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2 2" xfId="291" xr:uid="{CD389E09-2FBC-4D01-A227-2BBDE6DAF977}"/>
    <cellStyle name="Total 3 3" xfId="273" xr:uid="{00000000-0005-0000-0000-000012010000}"/>
    <cellStyle name="Total 3 3 2" xfId="299" xr:uid="{5C66C900-5E15-4E02-B1D0-75BDEFD85946}"/>
    <cellStyle name="Total 3 4" xfId="250" xr:uid="{00000000-0005-0000-0000-000013010000}"/>
    <cellStyle name="Total 4" xfId="226" xr:uid="{00000000-0005-0000-0000-000014010000}"/>
    <cellStyle name="Total 4 2" xfId="280" xr:uid="{2E8145F4-92C2-4684-AC1B-45355B5C45B4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4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19" t="s">
        <v>36</v>
      </c>
      <c r="D11" s="119"/>
      <c r="E11" s="119"/>
      <c r="F11" s="120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4" t="s">
        <v>35</v>
      </c>
      <c r="E12" s="94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69</v>
      </c>
      <c r="D13" s="95" t="s">
        <v>25</v>
      </c>
      <c r="E13" s="70" t="s">
        <v>70</v>
      </c>
      <c r="F13" s="78" t="s">
        <v>25</v>
      </c>
    </row>
    <row r="14" spans="1:6" s="1" customFormat="1" ht="16.5" customHeight="1" x14ac:dyDescent="0.2">
      <c r="A14" s="19" t="s">
        <v>0</v>
      </c>
      <c r="B14" s="102" t="s">
        <v>41</v>
      </c>
      <c r="C14" s="48">
        <f>FBiH!C14+RS!C14</f>
        <v>14236909.99</v>
      </c>
      <c r="D14" s="85">
        <f t="shared" ref="D14:D37" si="0">C14/C$38*100</f>
        <v>6.785712016541984</v>
      </c>
      <c r="E14" s="48">
        <f>FBiH!E14+RS!E14</f>
        <v>16510083.029999999</v>
      </c>
      <c r="F14" s="85">
        <f t="shared" ref="F14:F37" si="1">E14/E$38*100</f>
        <v>7.1985350719135575</v>
      </c>
    </row>
    <row r="15" spans="1:6" s="1" customFormat="1" ht="17.100000000000001" customHeight="1" x14ac:dyDescent="0.2">
      <c r="A15" s="22" t="s">
        <v>1</v>
      </c>
      <c r="B15" s="102" t="s">
        <v>42</v>
      </c>
      <c r="C15" s="48">
        <f>FBiH!C15+RS!C15</f>
        <v>3190948.37</v>
      </c>
      <c r="D15" s="86">
        <f t="shared" si="0"/>
        <v>1.5208958063008766</v>
      </c>
      <c r="E15" s="48">
        <f>FBiH!E15+RS!E15</f>
        <v>4427324.8899999997</v>
      </c>
      <c r="F15" s="86">
        <f t="shared" si="1"/>
        <v>1.93035089148312</v>
      </c>
    </row>
    <row r="16" spans="1:6" s="1" customFormat="1" ht="17.100000000000001" customHeight="1" x14ac:dyDescent="0.2">
      <c r="A16" s="22" t="s">
        <v>2</v>
      </c>
      <c r="B16" s="102" t="s">
        <v>43</v>
      </c>
      <c r="C16" s="48">
        <f>FBiH!C16+RS!C16</f>
        <v>20867663.120000001</v>
      </c>
      <c r="D16" s="86">
        <f t="shared" si="0"/>
        <v>9.9461155889863129</v>
      </c>
      <c r="E16" s="48">
        <f>FBiH!E16+RS!E16</f>
        <v>24847120.98</v>
      </c>
      <c r="F16" s="86">
        <f t="shared" si="1"/>
        <v>10.833553743224826</v>
      </c>
    </row>
    <row r="17" spans="1:6" s="1" customFormat="1" ht="17.100000000000001" customHeight="1" x14ac:dyDescent="0.2">
      <c r="A17" s="19" t="s">
        <v>3</v>
      </c>
      <c r="B17" s="102" t="s">
        <v>44</v>
      </c>
      <c r="C17" s="48">
        <f>FBiH!C17+RS!C17</f>
        <v>0</v>
      </c>
      <c r="D17" s="86">
        <f t="shared" si="0"/>
        <v>0</v>
      </c>
      <c r="E17" s="48">
        <f>FBiH!E17+RS!E17</f>
        <v>0</v>
      </c>
      <c r="F17" s="86">
        <f t="shared" si="1"/>
        <v>0</v>
      </c>
    </row>
    <row r="18" spans="1:6" s="1" customFormat="1" ht="17.100000000000001" customHeight="1" x14ac:dyDescent="0.2">
      <c r="A18" s="19" t="s">
        <v>4</v>
      </c>
      <c r="B18" s="102" t="s">
        <v>45</v>
      </c>
      <c r="C18" s="48">
        <f>FBiH!C18+RS!C18</f>
        <v>48518.92</v>
      </c>
      <c r="D18" s="86">
        <f t="shared" si="0"/>
        <v>2.3125482896562105E-2</v>
      </c>
      <c r="E18" s="48">
        <f>FBiH!E18+RS!E18</f>
        <v>0</v>
      </c>
      <c r="F18" s="86">
        <f t="shared" si="1"/>
        <v>0</v>
      </c>
    </row>
    <row r="19" spans="1:6" s="1" customFormat="1" ht="17.100000000000001" customHeight="1" x14ac:dyDescent="0.2">
      <c r="A19" s="19" t="s">
        <v>5</v>
      </c>
      <c r="B19" s="102" t="s">
        <v>46</v>
      </c>
      <c r="C19" s="48">
        <f>FBiH!C19+RS!C19</f>
        <v>4492</v>
      </c>
      <c r="D19" s="86">
        <f t="shared" si="0"/>
        <v>2.1410136328540905E-3</v>
      </c>
      <c r="E19" s="48">
        <f>FBiH!E19+RS!E19</f>
        <v>2423</v>
      </c>
      <c r="F19" s="86">
        <f t="shared" si="1"/>
        <v>1.0564483805171117E-3</v>
      </c>
    </row>
    <row r="20" spans="1:6" s="1" customFormat="1" ht="17.100000000000001" customHeight="1" x14ac:dyDescent="0.2">
      <c r="A20" s="19" t="s">
        <v>6</v>
      </c>
      <c r="B20" s="102" t="s">
        <v>73</v>
      </c>
      <c r="C20" s="48">
        <f>FBiH!C20+RS!C20</f>
        <v>2080063.98</v>
      </c>
      <c r="D20" s="86">
        <f t="shared" si="0"/>
        <v>0.99141703882206988</v>
      </c>
      <c r="E20" s="48">
        <f>FBiH!E20+RS!E20</f>
        <v>2267622.0699999998</v>
      </c>
      <c r="F20" s="86">
        <f t="shared" si="1"/>
        <v>0.98870229611075555</v>
      </c>
    </row>
    <row r="21" spans="1:6" s="1" customFormat="1" ht="17.100000000000001" customHeight="1" x14ac:dyDescent="0.2">
      <c r="A21" s="19" t="s">
        <v>7</v>
      </c>
      <c r="B21" s="102" t="s">
        <v>48</v>
      </c>
      <c r="C21" s="48">
        <f>FBiH!C21+RS!C21</f>
        <v>11115214.65</v>
      </c>
      <c r="D21" s="86">
        <f t="shared" si="0"/>
        <v>5.2978241535506472</v>
      </c>
      <c r="E21" s="48">
        <f>FBiH!E21+RS!E21</f>
        <v>11511206.4399</v>
      </c>
      <c r="F21" s="86">
        <f t="shared" si="1"/>
        <v>5.0189828317088336</v>
      </c>
    </row>
    <row r="22" spans="1:6" s="1" customFormat="1" ht="17.100000000000001" customHeight="1" x14ac:dyDescent="0.2">
      <c r="A22" s="19" t="s">
        <v>8</v>
      </c>
      <c r="B22" s="102" t="s">
        <v>49</v>
      </c>
      <c r="C22" s="48">
        <f>FBiH!C22+RS!C22</f>
        <v>11453940.969999999</v>
      </c>
      <c r="D22" s="86">
        <f t="shared" si="0"/>
        <v>5.459270651530721</v>
      </c>
      <c r="E22" s="48">
        <f>FBiH!E22+RS!E22</f>
        <v>13153125.470000001</v>
      </c>
      <c r="F22" s="86">
        <f t="shared" si="1"/>
        <v>5.734873339463423</v>
      </c>
    </row>
    <row r="23" spans="1:6" s="1" customFormat="1" ht="17.100000000000001" customHeight="1" x14ac:dyDescent="0.2">
      <c r="A23" s="19" t="s">
        <v>9</v>
      </c>
      <c r="B23" s="102" t="s">
        <v>50</v>
      </c>
      <c r="C23" s="48">
        <f>FBiH!C23+RS!C23</f>
        <v>92160006.400000006</v>
      </c>
      <c r="D23" s="86">
        <f t="shared" si="0"/>
        <v>43.926053006749825</v>
      </c>
      <c r="E23" s="48">
        <f>FBiH!E23+RS!E23</f>
        <v>98727475.739999995</v>
      </c>
      <c r="F23" s="86">
        <f t="shared" si="1"/>
        <v>43.046009846498322</v>
      </c>
    </row>
    <row r="24" spans="1:6" s="1" customFormat="1" ht="17.100000000000001" customHeight="1" x14ac:dyDescent="0.2">
      <c r="A24" s="19" t="s">
        <v>10</v>
      </c>
      <c r="B24" s="102" t="s">
        <v>51</v>
      </c>
      <c r="C24" s="48">
        <f>FBiH!C24+RS!C24</f>
        <v>60816.27</v>
      </c>
      <c r="D24" s="86">
        <f t="shared" si="0"/>
        <v>2.8986746030573291E-2</v>
      </c>
      <c r="E24" s="48">
        <f>FBiH!E24+RS!E24</f>
        <v>8289.7099999999991</v>
      </c>
      <c r="F24" s="86">
        <f>E24/E$38*100</f>
        <v>3.6143832870229077E-3</v>
      </c>
    </row>
    <row r="25" spans="1:6" s="1" customFormat="1" ht="17.100000000000001" customHeight="1" x14ac:dyDescent="0.2">
      <c r="A25" s="19" t="s">
        <v>11</v>
      </c>
      <c r="B25" s="102" t="s">
        <v>52</v>
      </c>
      <c r="C25" s="48">
        <f>FBiH!C25+RS!C25</f>
        <v>3647.51</v>
      </c>
      <c r="D25" s="86">
        <f t="shared" si="0"/>
        <v>1.7385059296463987E-3</v>
      </c>
      <c r="E25" s="48">
        <f>FBiH!E25+RS!E25</f>
        <v>5194.71</v>
      </c>
      <c r="F25" s="86">
        <f t="shared" si="1"/>
        <v>2.2649372541296104E-3</v>
      </c>
    </row>
    <row r="26" spans="1:6" s="1" customFormat="1" ht="17.100000000000001" customHeight="1" x14ac:dyDescent="0.2">
      <c r="A26" s="19" t="s">
        <v>12</v>
      </c>
      <c r="B26" s="102" t="s">
        <v>53</v>
      </c>
      <c r="C26" s="48">
        <f>FBiH!C26+RS!C26</f>
        <v>3566545.32</v>
      </c>
      <c r="D26" s="86">
        <f t="shared" si="0"/>
        <v>1.6999158843080928</v>
      </c>
      <c r="E26" s="48">
        <f>FBiH!E26+RS!E26</f>
        <v>4463394.24</v>
      </c>
      <c r="F26" s="86">
        <f t="shared" si="1"/>
        <v>1.946077431472309</v>
      </c>
    </row>
    <row r="27" spans="1:6" s="1" customFormat="1" ht="17.100000000000001" customHeight="1" x14ac:dyDescent="0.2">
      <c r="A27" s="19" t="s">
        <v>13</v>
      </c>
      <c r="B27" s="102" t="s">
        <v>54</v>
      </c>
      <c r="C27" s="48">
        <f>FBiH!C27+RS!C27</f>
        <v>2147656.17</v>
      </c>
      <c r="D27" s="86">
        <f t="shared" si="0"/>
        <v>1.0236333790412291</v>
      </c>
      <c r="E27" s="48">
        <f>FBiH!E27+RS!E27</f>
        <v>1980999.3299999998</v>
      </c>
      <c r="F27" s="86">
        <f t="shared" si="1"/>
        <v>0.86373237060832986</v>
      </c>
    </row>
    <row r="28" spans="1:6" s="1" customFormat="1" ht="17.100000000000001" customHeight="1" x14ac:dyDescent="0.2">
      <c r="A28" s="19" t="s">
        <v>14</v>
      </c>
      <c r="B28" s="102" t="s">
        <v>74</v>
      </c>
      <c r="C28" s="48">
        <f>FBiH!C28+RS!C28</f>
        <v>156727</v>
      </c>
      <c r="D28" s="86">
        <f t="shared" si="0"/>
        <v>7.4700499473802986E-2</v>
      </c>
      <c r="E28" s="48">
        <f>FBiH!E28+RS!E28</f>
        <v>184947.4</v>
      </c>
      <c r="F28" s="86">
        <f t="shared" si="1"/>
        <v>8.0638622043273003E-2</v>
      </c>
    </row>
    <row r="29" spans="1:6" s="1" customFormat="1" ht="17.100000000000001" customHeight="1" x14ac:dyDescent="0.2">
      <c r="A29" s="19" t="s">
        <v>15</v>
      </c>
      <c r="B29" s="102" t="s">
        <v>75</v>
      </c>
      <c r="C29" s="48">
        <f>FBiH!C29+RS!C29</f>
        <v>1899736.7200000002</v>
      </c>
      <c r="D29" s="86">
        <f t="shared" si="0"/>
        <v>0.90546799117397914</v>
      </c>
      <c r="E29" s="48">
        <f>FBiH!E29+RS!E29</f>
        <v>2099025.35</v>
      </c>
      <c r="F29" s="86">
        <f t="shared" si="1"/>
        <v>0.9151927080775335</v>
      </c>
    </row>
    <row r="30" spans="1:6" s="1" customFormat="1" ht="17.100000000000001" customHeight="1" x14ac:dyDescent="0.2">
      <c r="A30" s="19" t="s">
        <v>16</v>
      </c>
      <c r="B30" s="102" t="s">
        <v>57</v>
      </c>
      <c r="C30" s="48">
        <f>FBiH!C30+RS!C30</f>
        <v>43089.97</v>
      </c>
      <c r="D30" s="86">
        <f t="shared" si="0"/>
        <v>2.0537892522100126E-2</v>
      </c>
      <c r="E30" s="48">
        <f>FBiH!E30+RS!E30</f>
        <v>38334.49</v>
      </c>
      <c r="F30" s="86">
        <f t="shared" si="1"/>
        <v>1.6714160081902359E-2</v>
      </c>
    </row>
    <row r="31" spans="1:6" s="1" customFormat="1" ht="17.100000000000001" customHeight="1" x14ac:dyDescent="0.2">
      <c r="A31" s="19" t="s">
        <v>17</v>
      </c>
      <c r="B31" s="102" t="s">
        <v>58</v>
      </c>
      <c r="C31" s="48">
        <f>FBiH!C31+RS!C31</f>
        <v>407921.45</v>
      </c>
      <c r="D31" s="86">
        <f t="shared" si="0"/>
        <v>0.19442684451994841</v>
      </c>
      <c r="E31" s="48">
        <f>FBiH!E31+RS!E31</f>
        <v>600051.92000000004</v>
      </c>
      <c r="F31" s="86">
        <f t="shared" si="1"/>
        <v>0.26162768432116529</v>
      </c>
    </row>
    <row r="32" spans="1:6" s="1" customFormat="1" ht="17.100000000000001" customHeight="1" x14ac:dyDescent="0.2">
      <c r="A32" s="20" t="s">
        <v>23</v>
      </c>
      <c r="B32" s="100" t="s">
        <v>59</v>
      </c>
      <c r="C32" s="49">
        <f>SUM(C14:C31)</f>
        <v>163443898.80999997</v>
      </c>
      <c r="D32" s="87">
        <f t="shared" si="0"/>
        <v>77.901962502011216</v>
      </c>
      <c r="E32" s="49">
        <f>SUM(E14:E31)</f>
        <v>180826618.76990002</v>
      </c>
      <c r="F32" s="87">
        <f t="shared" si="1"/>
        <v>78.841926765929031</v>
      </c>
    </row>
    <row r="33" spans="1:6" s="1" customFormat="1" ht="17.100000000000001" customHeight="1" x14ac:dyDescent="0.2">
      <c r="A33" s="21" t="s">
        <v>22</v>
      </c>
      <c r="B33" s="98" t="s">
        <v>60</v>
      </c>
      <c r="C33" s="48">
        <f>FBiH!C33+RS!C33</f>
        <v>41507425.8499</v>
      </c>
      <c r="D33" s="86">
        <f t="shared" si="0"/>
        <v>19.783607437514732</v>
      </c>
      <c r="E33" s="48">
        <f>FBiH!E33+RS!E33</f>
        <v>43661776.329899997</v>
      </c>
      <c r="F33" s="86">
        <f t="shared" si="1"/>
        <v>19.036901731004217</v>
      </c>
    </row>
    <row r="34" spans="1:6" s="1" customFormat="1" ht="17.100000000000001" customHeight="1" x14ac:dyDescent="0.2">
      <c r="A34" s="21" t="s">
        <v>20</v>
      </c>
      <c r="B34" s="99" t="s">
        <v>61</v>
      </c>
      <c r="C34" s="48">
        <f>FBiH!C34+RS!C34</f>
        <v>52317.78</v>
      </c>
      <c r="D34" s="86">
        <f t="shared" si="0"/>
        <v>2.4936126496140038E-2</v>
      </c>
      <c r="E34" s="48">
        <f>FBiH!E34+RS!E34</f>
        <v>175214.78</v>
      </c>
      <c r="F34" s="86">
        <f t="shared" si="1"/>
        <v>7.6395117859538605E-2</v>
      </c>
    </row>
    <row r="35" spans="1:6" s="1" customFormat="1" ht="17.100000000000001" customHeight="1" x14ac:dyDescent="0.2">
      <c r="A35" s="21" t="s">
        <v>21</v>
      </c>
      <c r="B35" s="103" t="s">
        <v>62</v>
      </c>
      <c r="C35" s="48">
        <f>FBiH!C35+RS!C35</f>
        <v>4755606.9000000004</v>
      </c>
      <c r="D35" s="86">
        <f t="shared" si="0"/>
        <v>2.2666561009338779</v>
      </c>
      <c r="E35" s="48">
        <f>FBiH!E35+RS!E35</f>
        <v>4640897.74</v>
      </c>
      <c r="F35" s="86">
        <f t="shared" si="1"/>
        <v>2.0234704505028991</v>
      </c>
    </row>
    <row r="36" spans="1:6" s="1" customFormat="1" ht="17.100000000000001" customHeight="1" x14ac:dyDescent="0.2">
      <c r="A36" s="19" t="s">
        <v>19</v>
      </c>
      <c r="B36" s="103" t="s">
        <v>63</v>
      </c>
      <c r="C36" s="48">
        <f>FBiH!C36+RS!C36</f>
        <v>47915.41</v>
      </c>
      <c r="D36" s="86">
        <f t="shared" si="0"/>
        <v>2.2837833044032328E-2</v>
      </c>
      <c r="E36" s="48">
        <f>FBiH!E36+RS!E36</f>
        <v>48864.880000000005</v>
      </c>
      <c r="F36" s="86">
        <f t="shared" si="1"/>
        <v>2.130549869589889E-2</v>
      </c>
    </row>
    <row r="37" spans="1:6" s="1" customFormat="1" ht="17.100000000000001" customHeight="1" x14ac:dyDescent="0.2">
      <c r="A37" s="20" t="s">
        <v>18</v>
      </c>
      <c r="B37" s="101" t="s">
        <v>64</v>
      </c>
      <c r="C37" s="51">
        <f>SUM(C33:C36)</f>
        <v>46363265.939899996</v>
      </c>
      <c r="D37" s="87">
        <f t="shared" si="0"/>
        <v>22.098037497988781</v>
      </c>
      <c r="E37" s="51">
        <f>SUM(E33:E36)</f>
        <v>48526753.729900002</v>
      </c>
      <c r="F37" s="87">
        <f t="shared" si="1"/>
        <v>21.158072798062555</v>
      </c>
    </row>
    <row r="38" spans="1:6" s="1" customFormat="1" ht="17.100000000000001" customHeight="1" x14ac:dyDescent="0.2">
      <c r="A38" s="16" t="s">
        <v>24</v>
      </c>
      <c r="B38" s="104" t="s">
        <v>65</v>
      </c>
      <c r="C38" s="25">
        <f>C32+C37</f>
        <v>209807164.74989998</v>
      </c>
      <c r="D38" s="79">
        <f>D32+D37</f>
        <v>100</v>
      </c>
      <c r="E38" s="25">
        <f>E32+E37+1</f>
        <v>229353373.49980003</v>
      </c>
      <c r="F38" s="79">
        <f>F32+F37</f>
        <v>99.999999563991594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osiguranja&amp;RKvartalno izvješće</oddHeader>
    <oddFooter>&amp;CU izvješće su uključeni podatci zaključno s 31.03.2023. godine.</oddFooter>
  </headerFooter>
  <ignoredErrors>
    <ignoredError sqref="A14:A31 A34:A37" numberStoredAsText="1"/>
    <ignoredError sqref="A32:A33 A38" twoDigitTextYear="1" numberStoredAsText="1"/>
    <ignoredError sqref="E14:E38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68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119" t="s">
        <v>36</v>
      </c>
      <c r="D11" s="119"/>
      <c r="E11" s="119"/>
      <c r="F11" s="120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4" t="s">
        <v>35</v>
      </c>
      <c r="E12" s="94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11" t="s">
        <v>69</v>
      </c>
      <c r="D13" s="34" t="s">
        <v>25</v>
      </c>
      <c r="E13" s="11" t="s">
        <v>70</v>
      </c>
      <c r="F13" s="72" t="s">
        <v>25</v>
      </c>
    </row>
    <row r="14" spans="1:9" s="1" customFormat="1" ht="16.5" customHeight="1" x14ac:dyDescent="0.2">
      <c r="A14" s="73" t="s">
        <v>0</v>
      </c>
      <c r="B14" s="109" t="s">
        <v>41</v>
      </c>
      <c r="C14" s="48">
        <v>9787730</v>
      </c>
      <c r="D14" s="88">
        <f>C14/C$38*100</f>
        <v>6.6692832582901289</v>
      </c>
      <c r="E14" s="48">
        <v>11439763</v>
      </c>
      <c r="F14" s="88">
        <f>E14/E$38*100</f>
        <v>7.0486371026859267</v>
      </c>
      <c r="H14" s="45"/>
      <c r="I14" s="45"/>
    </row>
    <row r="15" spans="1:9" s="1" customFormat="1" ht="17.100000000000001" customHeight="1" x14ac:dyDescent="0.2">
      <c r="A15" s="74" t="s">
        <v>1</v>
      </c>
      <c r="B15" s="109" t="s">
        <v>42</v>
      </c>
      <c r="C15" s="48">
        <v>2762341</v>
      </c>
      <c r="D15" s="86">
        <f t="shared" ref="D15:D37" si="0">C15/C$38*100</f>
        <v>1.8822377185505133</v>
      </c>
      <c r="E15" s="48">
        <v>4000048</v>
      </c>
      <c r="F15" s="86">
        <f t="shared" ref="F15:F37" si="1">E15/E$38*100</f>
        <v>2.4646390616068392</v>
      </c>
      <c r="H15" s="45"/>
      <c r="I15" s="45"/>
    </row>
    <row r="16" spans="1:9" s="1" customFormat="1" ht="17.100000000000001" customHeight="1" x14ac:dyDescent="0.2">
      <c r="A16" s="74" t="s">
        <v>2</v>
      </c>
      <c r="B16" s="109" t="s">
        <v>43</v>
      </c>
      <c r="C16" s="48">
        <v>16599785</v>
      </c>
      <c r="D16" s="86">
        <f t="shared" si="0"/>
        <v>11.310964666139709</v>
      </c>
      <c r="E16" s="48">
        <v>19698765</v>
      </c>
      <c r="F16" s="86">
        <f t="shared" si="1"/>
        <v>12.13744077181415</v>
      </c>
      <c r="H16" s="45"/>
      <c r="I16" s="45"/>
    </row>
    <row r="17" spans="1:9" s="1" customFormat="1" ht="17.100000000000001" customHeight="1" x14ac:dyDescent="0.2">
      <c r="A17" s="75" t="s">
        <v>3</v>
      </c>
      <c r="B17" s="109" t="s">
        <v>44</v>
      </c>
      <c r="C17" s="48">
        <v>0</v>
      </c>
      <c r="D17" s="86">
        <f t="shared" si="0"/>
        <v>0</v>
      </c>
      <c r="E17" s="48">
        <v>0</v>
      </c>
      <c r="F17" s="86">
        <f t="shared" si="1"/>
        <v>0</v>
      </c>
      <c r="H17" s="45"/>
      <c r="I17" s="45"/>
    </row>
    <row r="18" spans="1:9" s="1" customFormat="1" ht="17.100000000000001" customHeight="1" x14ac:dyDescent="0.2">
      <c r="A18" s="75" t="s">
        <v>4</v>
      </c>
      <c r="B18" s="109" t="s">
        <v>45</v>
      </c>
      <c r="C18" s="48">
        <v>244</v>
      </c>
      <c r="D18" s="86">
        <f t="shared" si="0"/>
        <v>1.6625970628764706E-4</v>
      </c>
      <c r="E18" s="48">
        <v>0</v>
      </c>
      <c r="F18" s="86">
        <f t="shared" si="1"/>
        <v>0</v>
      </c>
      <c r="H18" s="45"/>
      <c r="I18" s="45"/>
    </row>
    <row r="19" spans="1:9" s="1" customFormat="1" ht="17.100000000000001" customHeight="1" x14ac:dyDescent="0.2">
      <c r="A19" s="75" t="s">
        <v>5</v>
      </c>
      <c r="B19" s="109" t="s">
        <v>46</v>
      </c>
      <c r="C19" s="48">
        <v>4442</v>
      </c>
      <c r="D19" s="86">
        <f t="shared" si="0"/>
        <v>3.0267443251218371E-3</v>
      </c>
      <c r="E19" s="48">
        <v>2373</v>
      </c>
      <c r="F19" s="86">
        <f t="shared" si="1"/>
        <v>1.4621295777433243E-3</v>
      </c>
      <c r="H19" s="45"/>
      <c r="I19" s="45"/>
    </row>
    <row r="20" spans="1:9" s="1" customFormat="1" ht="17.100000000000001" customHeight="1" x14ac:dyDescent="0.2">
      <c r="A20" s="75" t="s">
        <v>6</v>
      </c>
      <c r="B20" s="109" t="s">
        <v>73</v>
      </c>
      <c r="C20" s="48">
        <v>1520567</v>
      </c>
      <c r="D20" s="86">
        <f t="shared" si="0"/>
        <v>1.0361025525028222</v>
      </c>
      <c r="E20" s="48">
        <v>1559820</v>
      </c>
      <c r="F20" s="86">
        <f t="shared" si="1"/>
        <v>0.96108679222738813</v>
      </c>
      <c r="H20" s="45"/>
      <c r="I20" s="45"/>
    </row>
    <row r="21" spans="1:9" s="1" customFormat="1" ht="17.100000000000001" customHeight="1" x14ac:dyDescent="0.2">
      <c r="A21" s="75" t="s">
        <v>7</v>
      </c>
      <c r="B21" s="109" t="s">
        <v>48</v>
      </c>
      <c r="C21" s="48">
        <v>8490996</v>
      </c>
      <c r="D21" s="86">
        <f t="shared" si="0"/>
        <v>5.785698774793385</v>
      </c>
      <c r="E21" s="48">
        <v>8731881</v>
      </c>
      <c r="F21" s="86">
        <f t="shared" si="1"/>
        <v>5.3801691864454098</v>
      </c>
      <c r="H21" s="45"/>
      <c r="I21" s="45"/>
    </row>
    <row r="22" spans="1:9" s="1" customFormat="1" ht="17.100000000000001" customHeight="1" x14ac:dyDescent="0.2">
      <c r="A22" s="75" t="s">
        <v>8</v>
      </c>
      <c r="B22" s="109" t="s">
        <v>49</v>
      </c>
      <c r="C22" s="48">
        <v>5321530</v>
      </c>
      <c r="D22" s="86">
        <f t="shared" si="0"/>
        <v>3.6260492409873049</v>
      </c>
      <c r="E22" s="48">
        <v>6918294</v>
      </c>
      <c r="F22" s="86">
        <f t="shared" si="1"/>
        <v>4.2627232553409922</v>
      </c>
      <c r="H22" s="45"/>
      <c r="I22" s="45"/>
    </row>
    <row r="23" spans="1:9" s="1" customFormat="1" ht="17.100000000000001" customHeight="1" x14ac:dyDescent="0.2">
      <c r="A23" s="75" t="s">
        <v>9</v>
      </c>
      <c r="B23" s="109" t="s">
        <v>50</v>
      </c>
      <c r="C23" s="48">
        <v>56719364</v>
      </c>
      <c r="D23" s="86">
        <f t="shared" si="0"/>
        <v>38.648134424025173</v>
      </c>
      <c r="E23" s="48">
        <v>61049508</v>
      </c>
      <c r="F23" s="86">
        <f t="shared" si="1"/>
        <v>37.615799137580154</v>
      </c>
      <c r="H23" s="45"/>
      <c r="I23" s="45"/>
    </row>
    <row r="24" spans="1:9" s="1" customFormat="1" ht="17.100000000000001" customHeight="1" x14ac:dyDescent="0.2">
      <c r="A24" s="75" t="s">
        <v>10</v>
      </c>
      <c r="B24" s="109" t="s">
        <v>51</v>
      </c>
      <c r="C24" s="48">
        <v>19797</v>
      </c>
      <c r="D24" s="86">
        <f t="shared" si="0"/>
        <v>1.3489522153182576E-2</v>
      </c>
      <c r="E24" s="48">
        <v>1967</v>
      </c>
      <c r="F24" s="86">
        <f t="shared" si="1"/>
        <v>1.2119717148845843E-3</v>
      </c>
      <c r="H24" s="45"/>
      <c r="I24" s="45"/>
    </row>
    <row r="25" spans="1:9" s="1" customFormat="1" ht="17.100000000000001" customHeight="1" x14ac:dyDescent="0.2">
      <c r="A25" s="75" t="s">
        <v>11</v>
      </c>
      <c r="B25" s="109" t="s">
        <v>52</v>
      </c>
      <c r="C25" s="48">
        <v>2225</v>
      </c>
      <c r="D25" s="86">
        <f t="shared" si="0"/>
        <v>1.5160977315164536E-3</v>
      </c>
      <c r="E25" s="48">
        <v>3813</v>
      </c>
      <c r="F25" s="86">
        <f t="shared" si="1"/>
        <v>2.3493889928088056E-3</v>
      </c>
      <c r="H25" s="45"/>
      <c r="I25" s="45"/>
    </row>
    <row r="26" spans="1:9" s="1" customFormat="1" ht="17.100000000000001" customHeight="1" x14ac:dyDescent="0.2">
      <c r="A26" s="75" t="s">
        <v>12</v>
      </c>
      <c r="B26" s="109" t="s">
        <v>53</v>
      </c>
      <c r="C26" s="48">
        <v>2691095</v>
      </c>
      <c r="D26" s="86">
        <f t="shared" si="0"/>
        <v>1.8336912470989981</v>
      </c>
      <c r="E26" s="48">
        <v>3338105</v>
      </c>
      <c r="F26" s="86">
        <f t="shared" si="1"/>
        <v>2.0567813123105267</v>
      </c>
      <c r="H26" s="45"/>
      <c r="I26" s="45"/>
    </row>
    <row r="27" spans="1:9" s="1" customFormat="1" ht="17.100000000000001" customHeight="1" x14ac:dyDescent="0.2">
      <c r="A27" s="75" t="s">
        <v>13</v>
      </c>
      <c r="B27" s="109" t="s">
        <v>54</v>
      </c>
      <c r="C27" s="48">
        <v>1268364</v>
      </c>
      <c r="D27" s="86">
        <f t="shared" si="0"/>
        <v>0.86425338567961119</v>
      </c>
      <c r="E27" s="48">
        <v>1044257</v>
      </c>
      <c r="F27" s="86">
        <f t="shared" si="1"/>
        <v>0.64342142708196826</v>
      </c>
      <c r="H27" s="45"/>
      <c r="I27" s="45"/>
    </row>
    <row r="28" spans="1:9" s="1" customFormat="1" ht="17.100000000000001" customHeight="1" x14ac:dyDescent="0.2">
      <c r="A28" s="75" t="s">
        <v>14</v>
      </c>
      <c r="B28" s="109" t="s">
        <v>74</v>
      </c>
      <c r="C28" s="48">
        <v>152603</v>
      </c>
      <c r="D28" s="86">
        <f t="shared" si="0"/>
        <v>0.10398249983038443</v>
      </c>
      <c r="E28" s="48">
        <v>179694</v>
      </c>
      <c r="F28" s="86">
        <f t="shared" si="1"/>
        <v>0.11071888425748375</v>
      </c>
      <c r="H28" s="45"/>
      <c r="I28" s="45"/>
    </row>
    <row r="29" spans="1:9" s="1" customFormat="1" ht="17.100000000000001" customHeight="1" x14ac:dyDescent="0.2">
      <c r="A29" s="75" t="s">
        <v>15</v>
      </c>
      <c r="B29" s="109" t="s">
        <v>75</v>
      </c>
      <c r="C29" s="48">
        <v>1205151</v>
      </c>
      <c r="D29" s="86">
        <f t="shared" si="0"/>
        <v>0.82118053808304969</v>
      </c>
      <c r="E29" s="48">
        <v>1398164</v>
      </c>
      <c r="F29" s="86">
        <f t="shared" si="1"/>
        <v>0.86148206444834274</v>
      </c>
      <c r="H29" s="45"/>
      <c r="I29" s="45"/>
    </row>
    <row r="30" spans="1:9" s="1" customFormat="1" ht="17.100000000000001" customHeight="1" x14ac:dyDescent="0.2">
      <c r="A30" s="75" t="s">
        <v>16</v>
      </c>
      <c r="B30" s="109" t="s">
        <v>57</v>
      </c>
      <c r="C30" s="48">
        <v>42054</v>
      </c>
      <c r="D30" s="86">
        <f t="shared" si="0"/>
        <v>2.8655269214019299E-2</v>
      </c>
      <c r="E30" s="48">
        <v>38197</v>
      </c>
      <c r="F30" s="86">
        <f t="shared" si="1"/>
        <v>2.3535172136983463E-2</v>
      </c>
      <c r="H30" s="45"/>
      <c r="I30" s="45"/>
    </row>
    <row r="31" spans="1:9" s="1" customFormat="1" ht="17.100000000000001" customHeight="1" x14ac:dyDescent="0.2">
      <c r="A31" s="75" t="s">
        <v>17</v>
      </c>
      <c r="B31" s="109" t="s">
        <v>58</v>
      </c>
      <c r="C31" s="48">
        <v>359280</v>
      </c>
      <c r="D31" s="86">
        <f t="shared" si="0"/>
        <v>0.24481060358617143</v>
      </c>
      <c r="E31" s="48">
        <v>498191</v>
      </c>
      <c r="F31" s="86">
        <f t="shared" si="1"/>
        <v>0.30696156614644943</v>
      </c>
      <c r="H31" s="45"/>
      <c r="I31" s="45"/>
    </row>
    <row r="32" spans="1:9" s="1" customFormat="1" ht="17.100000000000001" customHeight="1" x14ac:dyDescent="0.2">
      <c r="A32" s="76" t="s">
        <v>23</v>
      </c>
      <c r="B32" s="107" t="s">
        <v>59</v>
      </c>
      <c r="C32" s="49">
        <f>SUM(C14:C31)</f>
        <v>106947568</v>
      </c>
      <c r="D32" s="87">
        <f t="shared" si="0"/>
        <v>72.873242802697376</v>
      </c>
      <c r="E32" s="49">
        <f>SUM(E14:E31)</f>
        <v>119902840</v>
      </c>
      <c r="F32" s="87">
        <f t="shared" si="1"/>
        <v>73.878419224368059</v>
      </c>
      <c r="H32" s="45"/>
      <c r="I32" s="45"/>
    </row>
    <row r="33" spans="1:9" s="1" customFormat="1" ht="17.100000000000001" customHeight="1" x14ac:dyDescent="0.2">
      <c r="A33" s="77" t="s">
        <v>22</v>
      </c>
      <c r="B33" s="105" t="s">
        <v>60</v>
      </c>
      <c r="C33" s="50">
        <v>35640543</v>
      </c>
      <c r="D33" s="86">
        <f t="shared" si="0"/>
        <v>24.285189389804323</v>
      </c>
      <c r="E33" s="50">
        <v>38216663</v>
      </c>
      <c r="F33" s="86">
        <f t="shared" si="1"/>
        <v>23.54728754106571</v>
      </c>
      <c r="H33" s="45"/>
      <c r="I33" s="45"/>
    </row>
    <row r="34" spans="1:9" s="1" customFormat="1" ht="17.100000000000001" customHeight="1" x14ac:dyDescent="0.2">
      <c r="A34" s="77" t="s">
        <v>20</v>
      </c>
      <c r="B34" s="106" t="s">
        <v>61</v>
      </c>
      <c r="C34" s="50">
        <v>51303</v>
      </c>
      <c r="D34" s="86">
        <f t="shared" si="0"/>
        <v>3.495746603145556E-2</v>
      </c>
      <c r="E34" s="50">
        <v>174200</v>
      </c>
      <c r="F34" s="86">
        <f t="shared" si="1"/>
        <v>0.10733374312806029</v>
      </c>
      <c r="H34" s="45"/>
      <c r="I34" s="45"/>
    </row>
    <row r="35" spans="1:9" s="1" customFormat="1" ht="17.100000000000001" customHeight="1" x14ac:dyDescent="0.2">
      <c r="A35" s="77" t="s">
        <v>21</v>
      </c>
      <c r="B35" s="110" t="s">
        <v>62</v>
      </c>
      <c r="C35" s="50">
        <v>4118935</v>
      </c>
      <c r="D35" s="86">
        <f t="shared" si="0"/>
        <v>2.8066103414668424</v>
      </c>
      <c r="E35" s="50">
        <v>4003814</v>
      </c>
      <c r="F35" s="86">
        <f t="shared" si="1"/>
        <v>2.4669594914381836</v>
      </c>
      <c r="H35" s="45"/>
      <c r="I35" s="45"/>
    </row>
    <row r="36" spans="1:9" s="1" customFormat="1" ht="17.100000000000001" customHeight="1" x14ac:dyDescent="0.2">
      <c r="A36" s="75" t="s">
        <v>19</v>
      </c>
      <c r="B36" s="110" t="s">
        <v>63</v>
      </c>
      <c r="C36" s="50">
        <v>0</v>
      </c>
      <c r="D36" s="86">
        <f t="shared" si="0"/>
        <v>0</v>
      </c>
      <c r="E36" s="50">
        <v>0</v>
      </c>
      <c r="F36" s="86">
        <f t="shared" si="1"/>
        <v>0</v>
      </c>
      <c r="H36" s="45"/>
      <c r="I36" s="45"/>
    </row>
    <row r="37" spans="1:9" s="1" customFormat="1" ht="17.100000000000001" customHeight="1" x14ac:dyDescent="0.2">
      <c r="A37" s="76" t="s">
        <v>18</v>
      </c>
      <c r="B37" s="108" t="s">
        <v>64</v>
      </c>
      <c r="C37" s="51">
        <f>SUM(C33:C36)</f>
        <v>39810781</v>
      </c>
      <c r="D37" s="89">
        <f t="shared" si="0"/>
        <v>27.12675719730262</v>
      </c>
      <c r="E37" s="51">
        <f>SUM(E33:E36)</f>
        <v>42394677</v>
      </c>
      <c r="F37" s="89">
        <f t="shared" si="1"/>
        <v>26.121580775631951</v>
      </c>
    </row>
    <row r="38" spans="1:9" s="1" customFormat="1" ht="17.100000000000001" customHeight="1" x14ac:dyDescent="0.2">
      <c r="A38" s="81" t="s">
        <v>24</v>
      </c>
      <c r="B38" s="118" t="s">
        <v>65</v>
      </c>
      <c r="C38" s="91">
        <f>C32+C37</f>
        <v>146758349</v>
      </c>
      <c r="D38" s="82">
        <f>D32+D37</f>
        <v>100</v>
      </c>
      <c r="E38" s="97">
        <f>E32+E37</f>
        <v>162297517</v>
      </c>
      <c r="F38" s="82">
        <f>F32+F37</f>
        <v>100.00000000000001</v>
      </c>
    </row>
    <row r="40" spans="1:9" x14ac:dyDescent="0.25">
      <c r="B40" s="36"/>
      <c r="C40" s="37"/>
      <c r="E40" s="37"/>
    </row>
    <row r="41" spans="1:9" x14ac:dyDescent="0.25">
      <c r="A41" s="83" t="s">
        <v>71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osiguranja&amp;RKvartalno izvješće</oddHeader>
    <oddFooter>&amp;CU izvješće su uključeni podatci zaključno s 31.03.2023.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21" t="s">
        <v>36</v>
      </c>
      <c r="D7" s="121"/>
      <c r="E7" s="121"/>
      <c r="F7" s="121"/>
      <c r="G7" s="121"/>
      <c r="H7" s="121"/>
      <c r="I7" s="122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23" t="s">
        <v>37</v>
      </c>
      <c r="H8" s="123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19" t="s">
        <v>36</v>
      </c>
      <c r="D11" s="119"/>
      <c r="E11" s="119"/>
      <c r="F11" s="120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4" t="s">
        <v>35</v>
      </c>
      <c r="E12" s="94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69</v>
      </c>
      <c r="D13" s="95" t="s">
        <v>25</v>
      </c>
      <c r="E13" s="70" t="s">
        <v>70</v>
      </c>
      <c r="F13" s="78" t="s">
        <v>25</v>
      </c>
    </row>
    <row r="14" spans="1:6" s="1" customFormat="1" ht="16.5" customHeight="1" x14ac:dyDescent="0.25">
      <c r="A14" s="19" t="s">
        <v>0</v>
      </c>
      <c r="B14" s="115" t="s">
        <v>41</v>
      </c>
      <c r="C14" s="92">
        <v>4449179.99</v>
      </c>
      <c r="D14" s="85">
        <f>C14/C$38*100</f>
        <v>7.0567225364689827</v>
      </c>
      <c r="E14" s="96">
        <v>5070320.0299999993</v>
      </c>
      <c r="F14" s="85">
        <f>E14/E$38*100</f>
        <v>7.5613382190241722</v>
      </c>
    </row>
    <row r="15" spans="1:6" s="1" customFormat="1" ht="17.100000000000001" customHeight="1" x14ac:dyDescent="0.25">
      <c r="A15" s="22" t="s">
        <v>1</v>
      </c>
      <c r="B15" s="115" t="s">
        <v>42</v>
      </c>
      <c r="C15" s="93">
        <v>428607.37</v>
      </c>
      <c r="D15" s="86">
        <f t="shared" ref="D15:D37" si="0">C15/C$38*100</f>
        <v>0.67980241167444877</v>
      </c>
      <c r="E15" s="59">
        <v>427276.88999999996</v>
      </c>
      <c r="F15" s="86">
        <f t="shared" ref="F15:F37" si="1">E15/E$38*100</f>
        <v>0.6371954944356415</v>
      </c>
    </row>
    <row r="16" spans="1:6" s="1" customFormat="1" ht="17.100000000000001" customHeight="1" x14ac:dyDescent="0.25">
      <c r="A16" s="22" t="s">
        <v>2</v>
      </c>
      <c r="B16" s="115" t="s">
        <v>43</v>
      </c>
      <c r="C16" s="93">
        <v>4267878.120000001</v>
      </c>
      <c r="D16" s="86">
        <f t="shared" si="0"/>
        <v>6.7691646056123895</v>
      </c>
      <c r="E16" s="59">
        <v>5148355.9800000004</v>
      </c>
      <c r="F16" s="86">
        <f t="shared" si="1"/>
        <v>7.6777127688951117</v>
      </c>
    </row>
    <row r="17" spans="1:6" s="1" customFormat="1" ht="17.100000000000001" customHeight="1" x14ac:dyDescent="0.25">
      <c r="A17" s="19" t="s">
        <v>3</v>
      </c>
      <c r="B17" s="115" t="s">
        <v>44</v>
      </c>
      <c r="C17" s="93">
        <v>0</v>
      </c>
      <c r="D17" s="86">
        <f t="shared" si="0"/>
        <v>0</v>
      </c>
      <c r="E17" s="59">
        <v>0</v>
      </c>
      <c r="F17" s="86">
        <f t="shared" si="1"/>
        <v>0</v>
      </c>
    </row>
    <row r="18" spans="1:6" s="1" customFormat="1" ht="17.100000000000001" customHeight="1" x14ac:dyDescent="0.25">
      <c r="A18" s="19" t="s">
        <v>4</v>
      </c>
      <c r="B18" s="115" t="s">
        <v>45</v>
      </c>
      <c r="C18" s="93">
        <v>48274.92</v>
      </c>
      <c r="D18" s="86">
        <f t="shared" si="0"/>
        <v>7.6567528550409852E-2</v>
      </c>
      <c r="E18" s="59">
        <v>0</v>
      </c>
      <c r="F18" s="86">
        <f t="shared" si="1"/>
        <v>0</v>
      </c>
    </row>
    <row r="19" spans="1:6" s="1" customFormat="1" ht="17.100000000000001" customHeight="1" x14ac:dyDescent="0.25">
      <c r="A19" s="19" t="s">
        <v>5</v>
      </c>
      <c r="B19" s="115" t="s">
        <v>46</v>
      </c>
      <c r="C19" s="93">
        <v>50</v>
      </c>
      <c r="D19" s="86">
        <f t="shared" si="0"/>
        <v>7.9303630695203497E-5</v>
      </c>
      <c r="E19" s="59">
        <v>50</v>
      </c>
      <c r="F19" s="86">
        <f t="shared" si="1"/>
        <v>7.4564703749323017E-5</v>
      </c>
    </row>
    <row r="20" spans="1:6" s="1" customFormat="1" ht="16.5" customHeight="1" x14ac:dyDescent="0.25">
      <c r="A20" s="19" t="s">
        <v>6</v>
      </c>
      <c r="B20" s="115" t="s">
        <v>73</v>
      </c>
      <c r="C20" s="93">
        <v>559496.98</v>
      </c>
      <c r="D20" s="86">
        <f t="shared" si="0"/>
        <v>0.88740283754003302</v>
      </c>
      <c r="E20" s="59">
        <v>707802.07</v>
      </c>
      <c r="F20" s="86">
        <f t="shared" si="1"/>
        <v>1.0555410332541517</v>
      </c>
    </row>
    <row r="21" spans="1:6" s="1" customFormat="1" ht="17.100000000000001" customHeight="1" x14ac:dyDescent="0.25">
      <c r="A21" s="19" t="s">
        <v>7</v>
      </c>
      <c r="B21" s="115" t="s">
        <v>48</v>
      </c>
      <c r="C21" s="93">
        <v>2624218.65</v>
      </c>
      <c r="D21" s="86">
        <f t="shared" si="0"/>
        <v>4.1622013336613088</v>
      </c>
      <c r="E21" s="59">
        <v>2779325.4399000001</v>
      </c>
      <c r="F21" s="86">
        <f t="shared" si="1"/>
        <v>4.1447915609820081</v>
      </c>
    </row>
    <row r="22" spans="1:6" s="1" customFormat="1" ht="16.5" customHeight="1" x14ac:dyDescent="0.25">
      <c r="A22" s="19" t="s">
        <v>8</v>
      </c>
      <c r="B22" s="115" t="s">
        <v>49</v>
      </c>
      <c r="C22" s="93">
        <v>6132410.9699999997</v>
      </c>
      <c r="D22" s="86">
        <f t="shared" si="0"/>
        <v>9.7264490967218933</v>
      </c>
      <c r="E22" s="59">
        <v>6234831.4700000007</v>
      </c>
      <c r="F22" s="86">
        <f t="shared" si="1"/>
        <v>9.2979672297501246</v>
      </c>
    </row>
    <row r="23" spans="1:6" s="1" customFormat="1" ht="16.5" customHeight="1" x14ac:dyDescent="0.25">
      <c r="A23" s="19" t="s">
        <v>9</v>
      </c>
      <c r="B23" s="115" t="s">
        <v>50</v>
      </c>
      <c r="C23" s="93">
        <v>35440642.400000006</v>
      </c>
      <c r="D23" s="86">
        <f t="shared" si="0"/>
        <v>56.211432329807423</v>
      </c>
      <c r="E23" s="59">
        <v>37677967.739999995</v>
      </c>
      <c r="F23" s="86">
        <f t="shared" si="1"/>
        <v>56.188930048192987</v>
      </c>
    </row>
    <row r="24" spans="1:6" s="1" customFormat="1" ht="16.5" customHeight="1" x14ac:dyDescent="0.25">
      <c r="A24" s="19" t="s">
        <v>10</v>
      </c>
      <c r="B24" s="115" t="s">
        <v>51</v>
      </c>
      <c r="C24" s="93">
        <v>41019.269999999997</v>
      </c>
      <c r="D24" s="86">
        <f t="shared" si="0"/>
        <v>6.5059540789336789E-2</v>
      </c>
      <c r="E24" s="59">
        <v>6322.7099999999991</v>
      </c>
      <c r="F24" s="86">
        <f t="shared" si="1"/>
        <v>9.429019960857642E-3</v>
      </c>
    </row>
    <row r="25" spans="1:6" s="1" customFormat="1" ht="16.5" customHeight="1" x14ac:dyDescent="0.25">
      <c r="A25" s="19" t="s">
        <v>11</v>
      </c>
      <c r="B25" s="115" t="s">
        <v>52</v>
      </c>
      <c r="C25" s="93">
        <v>1422.51</v>
      </c>
      <c r="D25" s="86">
        <f t="shared" si="0"/>
        <v>2.2562041540046783E-3</v>
      </c>
      <c r="E25" s="59">
        <v>1381.71</v>
      </c>
      <c r="F25" s="86">
        <f t="shared" si="1"/>
        <v>2.0605359363495422E-3</v>
      </c>
    </row>
    <row r="26" spans="1:6" s="1" customFormat="1" ht="17.100000000000001" customHeight="1" x14ac:dyDescent="0.25">
      <c r="A26" s="19" t="s">
        <v>12</v>
      </c>
      <c r="B26" s="115" t="s">
        <v>53</v>
      </c>
      <c r="C26" s="93">
        <v>875450.32</v>
      </c>
      <c r="D26" s="86">
        <f t="shared" si="0"/>
        <v>1.3885277773855544</v>
      </c>
      <c r="E26" s="59">
        <v>1125289.24</v>
      </c>
      <c r="F26" s="86">
        <f t="shared" si="1"/>
        <v>1.6781371762580168</v>
      </c>
    </row>
    <row r="27" spans="1:6" s="1" customFormat="1" ht="17.100000000000001" customHeight="1" x14ac:dyDescent="0.25">
      <c r="A27" s="19" t="s">
        <v>13</v>
      </c>
      <c r="B27" s="115" t="s">
        <v>54</v>
      </c>
      <c r="C27" s="93">
        <v>879292.16999999993</v>
      </c>
      <c r="D27" s="86">
        <f t="shared" si="0"/>
        <v>1.3946212304572816</v>
      </c>
      <c r="E27" s="59">
        <v>936742.32999999984</v>
      </c>
      <c r="F27" s="86">
        <f t="shared" si="1"/>
        <v>1.3969582865180115</v>
      </c>
    </row>
    <row r="28" spans="1:6" s="1" customFormat="1" ht="17.100000000000001" customHeight="1" x14ac:dyDescent="0.25">
      <c r="A28" s="19" t="s">
        <v>14</v>
      </c>
      <c r="B28" s="115" t="s">
        <v>74</v>
      </c>
      <c r="C28" s="93">
        <v>4124</v>
      </c>
      <c r="D28" s="86">
        <f t="shared" si="0"/>
        <v>6.5409634597403841E-3</v>
      </c>
      <c r="E28" s="59">
        <v>5253.4</v>
      </c>
      <c r="F28" s="86">
        <f t="shared" si="1"/>
        <v>7.8343642935338707E-3</v>
      </c>
    </row>
    <row r="29" spans="1:6" s="1" customFormat="1" ht="17.100000000000001" customHeight="1" x14ac:dyDescent="0.25">
      <c r="A29" s="19" t="s">
        <v>15</v>
      </c>
      <c r="B29" s="115" t="s">
        <v>75</v>
      </c>
      <c r="C29" s="93">
        <v>694585.72000000009</v>
      </c>
      <c r="D29" s="86">
        <f t="shared" si="0"/>
        <v>1.1016633885008404</v>
      </c>
      <c r="E29" s="59">
        <v>700861.35</v>
      </c>
      <c r="F29" s="86">
        <f t="shared" si="1"/>
        <v>1.0451903786420118</v>
      </c>
    </row>
    <row r="30" spans="1:6" s="1" customFormat="1" ht="17.100000000000001" customHeight="1" x14ac:dyDescent="0.25">
      <c r="A30" s="19" t="s">
        <v>16</v>
      </c>
      <c r="B30" s="115" t="s">
        <v>57</v>
      </c>
      <c r="C30" s="93">
        <v>1035.97</v>
      </c>
      <c r="D30" s="86">
        <f t="shared" si="0"/>
        <v>1.6431236458261994E-3</v>
      </c>
      <c r="E30" s="59">
        <v>137.49</v>
      </c>
      <c r="F30" s="86">
        <f t="shared" si="1"/>
        <v>2.0503802236988846E-4</v>
      </c>
    </row>
    <row r="31" spans="1:6" s="1" customFormat="1" ht="17.100000000000001" customHeight="1" x14ac:dyDescent="0.25">
      <c r="A31" s="19" t="s">
        <v>17</v>
      </c>
      <c r="B31" s="115" t="s">
        <v>58</v>
      </c>
      <c r="C31" s="93">
        <v>48641.450000000004</v>
      </c>
      <c r="D31" s="86">
        <f t="shared" si="0"/>
        <v>7.714887174558413E-2</v>
      </c>
      <c r="E31" s="59">
        <v>101860.92000000001</v>
      </c>
      <c r="F31" s="86">
        <f t="shared" si="1"/>
        <v>0.15190458646866986</v>
      </c>
    </row>
    <row r="32" spans="1:6" s="1" customFormat="1" ht="17.100000000000001" customHeight="1" x14ac:dyDescent="0.2">
      <c r="A32" s="20" t="s">
        <v>23</v>
      </c>
      <c r="B32" s="113" t="s">
        <v>59</v>
      </c>
      <c r="C32" s="49">
        <f>SUM(C14:C31)</f>
        <v>56496330.81000001</v>
      </c>
      <c r="D32" s="87">
        <f t="shared" si="0"/>
        <v>89.60728308380574</v>
      </c>
      <c r="E32" s="49">
        <f>SUM(E14:E31)</f>
        <v>60923778.769900002</v>
      </c>
      <c r="F32" s="87">
        <f t="shared" si="1"/>
        <v>90.855270305337783</v>
      </c>
    </row>
    <row r="33" spans="1:6" s="1" customFormat="1" ht="17.100000000000001" customHeight="1" x14ac:dyDescent="0.2">
      <c r="A33" s="21" t="s">
        <v>22</v>
      </c>
      <c r="B33" s="111" t="s">
        <v>60</v>
      </c>
      <c r="C33" s="93">
        <v>5866882.8498999998</v>
      </c>
      <c r="D33" s="86">
        <f t="shared" si="0"/>
        <v>9.3053022172098512</v>
      </c>
      <c r="E33" s="93">
        <v>5445113.3298999993</v>
      </c>
      <c r="F33" s="86">
        <f t="shared" si="1"/>
        <v>8.1202652465096641</v>
      </c>
    </row>
    <row r="34" spans="1:6" s="1" customFormat="1" ht="17.100000000000001" customHeight="1" x14ac:dyDescent="0.2">
      <c r="A34" s="21" t="s">
        <v>20</v>
      </c>
      <c r="B34" s="112" t="s">
        <v>61</v>
      </c>
      <c r="C34" s="93">
        <v>1014.78</v>
      </c>
      <c r="D34" s="86">
        <f t="shared" si="0"/>
        <v>1.6095147671375718E-3</v>
      </c>
      <c r="E34" s="93">
        <v>1014.78</v>
      </c>
      <c r="F34" s="86">
        <f t="shared" si="1"/>
        <v>1.5133354014147601E-3</v>
      </c>
    </row>
    <row r="35" spans="1:6" s="1" customFormat="1" ht="17.100000000000001" customHeight="1" x14ac:dyDescent="0.2">
      <c r="A35" s="21" t="s">
        <v>21</v>
      </c>
      <c r="B35" s="116" t="s">
        <v>62</v>
      </c>
      <c r="C35" s="93">
        <v>636671.9</v>
      </c>
      <c r="D35" s="86">
        <f t="shared" si="0"/>
        <v>1.0098078646322706</v>
      </c>
      <c r="E35" s="93">
        <v>637083.74</v>
      </c>
      <c r="F35" s="86">
        <f t="shared" si="1"/>
        <v>0.95007920673221469</v>
      </c>
    </row>
    <row r="36" spans="1:6" s="1" customFormat="1" ht="17.100000000000001" customHeight="1" x14ac:dyDescent="0.2">
      <c r="A36" s="19" t="s">
        <v>19</v>
      </c>
      <c r="B36" s="116" t="s">
        <v>63</v>
      </c>
      <c r="C36" s="93">
        <v>47915.41</v>
      </c>
      <c r="D36" s="86">
        <f t="shared" si="0"/>
        <v>7.5997319584985207E-2</v>
      </c>
      <c r="E36" s="93">
        <v>48864.880000000005</v>
      </c>
      <c r="F36" s="86">
        <f t="shared" si="1"/>
        <v>7.287190601892439E-2</v>
      </c>
    </row>
    <row r="37" spans="1:6" s="1" customFormat="1" ht="17.100000000000001" customHeight="1" x14ac:dyDescent="0.2">
      <c r="A37" s="20" t="s">
        <v>18</v>
      </c>
      <c r="B37" s="114" t="s">
        <v>64</v>
      </c>
      <c r="C37" s="51">
        <f>SUM(C33:C36)</f>
        <v>6552484.9399000006</v>
      </c>
      <c r="D37" s="80">
        <f t="shared" si="0"/>
        <v>10.392716916194246</v>
      </c>
      <c r="E37" s="51">
        <f>SUM(E33:E36)</f>
        <v>6132076.7298999997</v>
      </c>
      <c r="F37" s="80">
        <f t="shared" si="1"/>
        <v>9.1447296946622192</v>
      </c>
    </row>
    <row r="38" spans="1:6" s="1" customFormat="1" ht="17.100000000000001" customHeight="1" x14ac:dyDescent="0.2">
      <c r="A38" s="16" t="s">
        <v>24</v>
      </c>
      <c r="B38" s="117" t="s">
        <v>65</v>
      </c>
      <c r="C38" s="90">
        <f>C32+C37</f>
        <v>63048815.749900013</v>
      </c>
      <c r="D38" s="79">
        <f>D32+D37</f>
        <v>99.999999999999986</v>
      </c>
      <c r="E38" s="25">
        <f>E32+E37</f>
        <v>67055855.499800004</v>
      </c>
      <c r="F38" s="79">
        <f>F32+F37</f>
        <v>100</v>
      </c>
    </row>
    <row r="40" spans="1:6" x14ac:dyDescent="0.25">
      <c r="C40" s="37"/>
      <c r="E40" s="37"/>
    </row>
    <row r="41" spans="1:6" x14ac:dyDescent="0.25">
      <c r="A41" s="83" t="s">
        <v>72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osiguranja&amp;RKvartalno izvješće</oddHeader>
    <oddFooter>&amp;CU izvješće su uključeni podatci zaključno s 31.03.2023.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21" t="s">
        <v>36</v>
      </c>
      <c r="D7" s="121"/>
      <c r="E7" s="121"/>
      <c r="F7" s="121"/>
      <c r="G7" s="121"/>
      <c r="H7" s="121"/>
      <c r="I7" s="122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23" t="s">
        <v>37</v>
      </c>
      <c r="H8" s="123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2020-10-30T14:34:24Z</cp:lastPrinted>
  <dcterms:created xsi:type="dcterms:W3CDTF">2018-01-08T12:56:16Z</dcterms:created>
  <dcterms:modified xsi:type="dcterms:W3CDTF">2023-05-25T11:36:22Z</dcterms:modified>
</cp:coreProperties>
</file>