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E\STATISTIKA\WEB\GODINE\2023\KVARTALNI\I K\Jezici\HR EVLADA 2X052023\"/>
    </mc:Choice>
  </mc:AlternateContent>
  <xr:revisionPtr revIDLastSave="0" documentId="13_ncr:1_{AC4BB41E-59D6-4301-AC89-8F2F83660358}" xr6:coauthVersionLast="47" xr6:coauthVersionMax="47" xr10:uidLastSave="{00000000-0000-0000-0000-000000000000}"/>
  <bookViews>
    <workbookView xWindow="-120" yWindow="-120" windowWidth="15600" windowHeight="11040" tabRatio="431" xr2:uid="{00000000-000D-0000-FFFF-FFFF00000000}"/>
  </bookViews>
  <sheets>
    <sheet name="BiH" sheetId="23" r:id="rId1"/>
    <sheet name="FBiH" sheetId="24" r:id="rId2"/>
    <sheet name="RS" sheetId="2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25" l="1"/>
  <c r="I35" i="25" s="1"/>
  <c r="I34" i="25"/>
  <c r="I31" i="23"/>
  <c r="I32" i="23"/>
  <c r="I33" i="23"/>
  <c r="I30" i="23"/>
  <c r="I12" i="23"/>
  <c r="I13" i="23"/>
  <c r="I14" i="23"/>
  <c r="I15" i="23"/>
  <c r="I16" i="23"/>
  <c r="I17" i="23"/>
  <c r="I18" i="23"/>
  <c r="I19" i="23"/>
  <c r="I20" i="23"/>
  <c r="I21" i="23"/>
  <c r="I22" i="23"/>
  <c r="I23" i="23"/>
  <c r="I24" i="23"/>
  <c r="I25" i="23"/>
  <c r="I26" i="23"/>
  <c r="I27" i="23"/>
  <c r="I28" i="23"/>
  <c r="I11" i="23"/>
  <c r="G31" i="23"/>
  <c r="G32" i="23"/>
  <c r="G33" i="23"/>
  <c r="G30" i="23"/>
  <c r="G12" i="23"/>
  <c r="G13" i="23"/>
  <c r="G14" i="23"/>
  <c r="G15" i="23"/>
  <c r="G16" i="23"/>
  <c r="G17" i="23"/>
  <c r="G18" i="23"/>
  <c r="G19" i="23"/>
  <c r="G20" i="23"/>
  <c r="G21" i="23"/>
  <c r="G22" i="23"/>
  <c r="G23" i="23"/>
  <c r="G24" i="23"/>
  <c r="G25" i="23"/>
  <c r="G26" i="23"/>
  <c r="G27" i="23"/>
  <c r="G28" i="23"/>
  <c r="G11" i="23"/>
  <c r="I34" i="24"/>
  <c r="G34" i="24"/>
  <c r="I29" i="24"/>
  <c r="J23" i="25"/>
  <c r="G34" i="25"/>
  <c r="H24" i="25" s="1"/>
  <c r="G29" i="25"/>
  <c r="E29" i="24"/>
  <c r="C29" i="24"/>
  <c r="H33" i="25" l="1"/>
  <c r="H31" i="25"/>
  <c r="G35" i="24"/>
  <c r="H23" i="24" s="1"/>
  <c r="H18" i="25"/>
  <c r="H17" i="25"/>
  <c r="H19" i="25"/>
  <c r="H30" i="25"/>
  <c r="H20" i="25"/>
  <c r="H22" i="25"/>
  <c r="H23" i="25"/>
  <c r="G35" i="25"/>
  <c r="H29" i="25" s="1"/>
  <c r="H11" i="25"/>
  <c r="H25" i="25"/>
  <c r="H26" i="25"/>
  <c r="H13" i="25"/>
  <c r="H14" i="25"/>
  <c r="H12" i="25"/>
  <c r="H28" i="25"/>
  <c r="G34" i="23"/>
  <c r="H16" i="25"/>
  <c r="H30" i="24"/>
  <c r="I35" i="24"/>
  <c r="J34" i="24" s="1"/>
  <c r="H28" i="24"/>
  <c r="J12" i="25"/>
  <c r="J24" i="25"/>
  <c r="I34" i="23"/>
  <c r="J13" i="25"/>
  <c r="J19" i="25"/>
  <c r="J30" i="25"/>
  <c r="J34" i="25"/>
  <c r="J14" i="25"/>
  <c r="J20" i="25"/>
  <c r="J26" i="25"/>
  <c r="J31" i="25"/>
  <c r="H15" i="25"/>
  <c r="H21" i="25"/>
  <c r="H27" i="25"/>
  <c r="H32" i="25"/>
  <c r="J25" i="25"/>
  <c r="J15" i="25"/>
  <c r="J21" i="25"/>
  <c r="J27" i="25"/>
  <c r="J32" i="25"/>
  <c r="J18" i="25"/>
  <c r="J16" i="25"/>
  <c r="J22" i="25"/>
  <c r="J28" i="25"/>
  <c r="J33" i="25"/>
  <c r="J11" i="25"/>
  <c r="J17" i="25"/>
  <c r="I29" i="23"/>
  <c r="G29" i="23"/>
  <c r="C11" i="23"/>
  <c r="C12" i="23"/>
  <c r="C13" i="23"/>
  <c r="C14" i="23"/>
  <c r="C15" i="23"/>
  <c r="C16" i="23"/>
  <c r="C17" i="23"/>
  <c r="C18" i="23"/>
  <c r="C19" i="23"/>
  <c r="C20" i="23"/>
  <c r="C21" i="23"/>
  <c r="C22" i="23"/>
  <c r="C23" i="23"/>
  <c r="C24" i="23"/>
  <c r="C25" i="23"/>
  <c r="C26" i="23"/>
  <c r="C27" i="23"/>
  <c r="C28" i="23"/>
  <c r="C30" i="23"/>
  <c r="C31" i="23"/>
  <c r="C32" i="23"/>
  <c r="C33" i="23"/>
  <c r="H34" i="25" l="1"/>
  <c r="J29" i="25"/>
  <c r="H35" i="25"/>
  <c r="H16" i="24"/>
  <c r="H24" i="24"/>
  <c r="H22" i="24"/>
  <c r="H19" i="24"/>
  <c r="H26" i="24"/>
  <c r="H14" i="24"/>
  <c r="H32" i="24"/>
  <c r="H17" i="24"/>
  <c r="H27" i="24"/>
  <c r="H11" i="24"/>
  <c r="H21" i="24"/>
  <c r="H34" i="24"/>
  <c r="H25" i="24"/>
  <c r="H15" i="24"/>
  <c r="H18" i="24"/>
  <c r="H13" i="24"/>
  <c r="H31" i="24"/>
  <c r="H29" i="24"/>
  <c r="H33" i="24"/>
  <c r="H20" i="24"/>
  <c r="H12" i="24"/>
  <c r="J29" i="24"/>
  <c r="J35" i="24" s="1"/>
  <c r="J23" i="24"/>
  <c r="J17" i="24"/>
  <c r="J11" i="24"/>
  <c r="J33" i="24"/>
  <c r="J28" i="24"/>
  <c r="J22" i="24"/>
  <c r="J16" i="24"/>
  <c r="J30" i="24"/>
  <c r="J19" i="24"/>
  <c r="J12" i="24"/>
  <c r="J20" i="24"/>
  <c r="J25" i="24"/>
  <c r="J32" i="24"/>
  <c r="J27" i="24"/>
  <c r="J21" i="24"/>
  <c r="J15" i="24"/>
  <c r="J31" i="24"/>
  <c r="J26" i="24"/>
  <c r="J14" i="24"/>
  <c r="J13" i="24"/>
  <c r="J24" i="24"/>
  <c r="J18" i="24"/>
  <c r="G35" i="23"/>
  <c r="I35" i="23"/>
  <c r="J29" i="23" s="1"/>
  <c r="C29" i="23"/>
  <c r="C34" i="24"/>
  <c r="H35" i="24" l="1"/>
  <c r="H33" i="23"/>
  <c r="H34" i="23"/>
  <c r="H32" i="23"/>
  <c r="H14" i="23"/>
  <c r="H12" i="23"/>
  <c r="H20" i="23"/>
  <c r="H16" i="23"/>
  <c r="H18" i="23"/>
  <c r="H26" i="23"/>
  <c r="H22" i="23"/>
  <c r="H24" i="23"/>
  <c r="H28" i="23"/>
  <c r="H31" i="23"/>
  <c r="H17" i="23"/>
  <c r="H23" i="23"/>
  <c r="H30" i="23"/>
  <c r="H27" i="23"/>
  <c r="H25" i="23"/>
  <c r="H11" i="23"/>
  <c r="H13" i="23"/>
  <c r="H19" i="23"/>
  <c r="H15" i="23"/>
  <c r="H21" i="23"/>
  <c r="H29" i="23"/>
  <c r="J31" i="23"/>
  <c r="J25" i="23"/>
  <c r="J22" i="23"/>
  <c r="J19" i="23"/>
  <c r="J13" i="23"/>
  <c r="J16" i="23"/>
  <c r="J28" i="23"/>
  <c r="J23" i="23"/>
  <c r="J21" i="23"/>
  <c r="J15" i="23"/>
  <c r="J34" i="23"/>
  <c r="J35" i="23" s="1"/>
  <c r="J32" i="23"/>
  <c r="J27" i="23"/>
  <c r="J30" i="23"/>
  <c r="J12" i="23"/>
  <c r="J26" i="23"/>
  <c r="J18" i="23"/>
  <c r="J24" i="23"/>
  <c r="J11" i="23"/>
  <c r="J14" i="23"/>
  <c r="J20" i="23"/>
  <c r="J33" i="23"/>
  <c r="J17" i="23"/>
  <c r="E34" i="24"/>
  <c r="H35" i="23" l="1"/>
  <c r="E31" i="23"/>
  <c r="E32" i="23"/>
  <c r="E33" i="23"/>
  <c r="E30" i="23"/>
  <c r="E12" i="23"/>
  <c r="E13" i="23"/>
  <c r="E14" i="23"/>
  <c r="E15" i="23"/>
  <c r="E16" i="23"/>
  <c r="E17" i="23"/>
  <c r="E18" i="23"/>
  <c r="E19" i="23"/>
  <c r="E20" i="23"/>
  <c r="E21" i="23"/>
  <c r="E22" i="23"/>
  <c r="E23" i="23"/>
  <c r="E24" i="23"/>
  <c r="E25" i="23"/>
  <c r="E26" i="23"/>
  <c r="E27" i="23"/>
  <c r="E28" i="23"/>
  <c r="E11" i="23"/>
  <c r="C34" i="25" l="1"/>
  <c r="E34" i="25"/>
  <c r="E29" i="25"/>
  <c r="C29" i="25"/>
  <c r="E34" i="23"/>
  <c r="E29" i="23"/>
  <c r="C34" i="23"/>
  <c r="E35" i="24"/>
  <c r="C35" i="24"/>
  <c r="D11" i="24" s="1"/>
  <c r="D31" i="25" l="1"/>
  <c r="D33" i="25"/>
  <c r="D28" i="25"/>
  <c r="D26" i="25"/>
  <c r="D24" i="25"/>
  <c r="D20" i="25"/>
  <c r="D12" i="25"/>
  <c r="D32" i="25"/>
  <c r="D30" i="25"/>
  <c r="D27" i="25"/>
  <c r="D25" i="25"/>
  <c r="D23" i="25"/>
  <c r="D21" i="25"/>
  <c r="D19" i="25"/>
  <c r="D17" i="25"/>
  <c r="D15" i="25"/>
  <c r="D13" i="25"/>
  <c r="D11" i="25"/>
  <c r="D22" i="25"/>
  <c r="D18" i="25"/>
  <c r="D16" i="25"/>
  <c r="D14" i="25"/>
  <c r="F31" i="25"/>
  <c r="F33" i="25"/>
  <c r="F28" i="25"/>
  <c r="F26" i="25"/>
  <c r="F24" i="25"/>
  <c r="F22" i="25"/>
  <c r="F20" i="25"/>
  <c r="F18" i="25"/>
  <c r="F16" i="25"/>
  <c r="F14" i="25"/>
  <c r="F12" i="25"/>
  <c r="F32" i="25"/>
  <c r="F30" i="25"/>
  <c r="F27" i="25"/>
  <c r="F25" i="25"/>
  <c r="F23" i="25"/>
  <c r="F21" i="25"/>
  <c r="F19" i="25"/>
  <c r="F17" i="25"/>
  <c r="F15" i="25"/>
  <c r="F13" i="25"/>
  <c r="F11" i="25"/>
  <c r="E35" i="25"/>
  <c r="F34" i="25" s="1"/>
  <c r="C35" i="25"/>
  <c r="D34" i="25" s="1"/>
  <c r="D33" i="24"/>
  <c r="D28" i="24"/>
  <c r="D16" i="24"/>
  <c r="D34" i="24"/>
  <c r="D30" i="24"/>
  <c r="D22" i="24"/>
  <c r="F34" i="24"/>
  <c r="F26" i="24"/>
  <c r="F18" i="24"/>
  <c r="F11" i="24"/>
  <c r="F23" i="24"/>
  <c r="F14" i="24"/>
  <c r="F29" i="24"/>
  <c r="F33" i="24"/>
  <c r="F31" i="24"/>
  <c r="F27" i="24"/>
  <c r="F25" i="24"/>
  <c r="F21" i="24"/>
  <c r="F19" i="24"/>
  <c r="F17" i="24"/>
  <c r="F15" i="24"/>
  <c r="F13" i="24"/>
  <c r="F30" i="24"/>
  <c r="F24" i="24"/>
  <c r="F20" i="24"/>
  <c r="F16" i="24"/>
  <c r="F12" i="24"/>
  <c r="F32" i="24"/>
  <c r="F28" i="24"/>
  <c r="F22" i="24"/>
  <c r="D31" i="24"/>
  <c r="D29" i="24"/>
  <c r="D27" i="24"/>
  <c r="D25" i="24"/>
  <c r="D23" i="24"/>
  <c r="D21" i="24"/>
  <c r="D19" i="24"/>
  <c r="D17" i="24"/>
  <c r="D15" i="24"/>
  <c r="D13" i="24"/>
  <c r="D32" i="24"/>
  <c r="D26" i="24"/>
  <c r="D24" i="24"/>
  <c r="D20" i="24"/>
  <c r="D18" i="24"/>
  <c r="D14" i="24"/>
  <c r="D12" i="24"/>
  <c r="C35" i="23"/>
  <c r="E35" i="23"/>
  <c r="F29" i="23" s="1"/>
  <c r="D35" i="24" l="1"/>
  <c r="D29" i="25"/>
  <c r="D35" i="25" s="1"/>
  <c r="F29" i="25"/>
  <c r="F33" i="23"/>
  <c r="F34" i="23"/>
  <c r="F35" i="23" s="1"/>
  <c r="F31" i="23"/>
  <c r="F30" i="23"/>
  <c r="F14" i="23"/>
  <c r="F11" i="23"/>
  <c r="F22" i="23"/>
  <c r="D26" i="23"/>
  <c r="D11" i="23"/>
  <c r="D29" i="23"/>
  <c r="D20" i="23"/>
  <c r="F35" i="24"/>
  <c r="F28" i="23"/>
  <c r="F26" i="23"/>
  <c r="F20" i="23"/>
  <c r="F16" i="23"/>
  <c r="F23" i="23"/>
  <c r="F21" i="23"/>
  <c r="F17" i="23"/>
  <c r="F15" i="23"/>
  <c r="F27" i="23"/>
  <c r="F24" i="23"/>
  <c r="F18" i="23"/>
  <c r="F12" i="23"/>
  <c r="F25" i="23"/>
  <c r="F19" i="23"/>
  <c r="F13" i="23"/>
  <c r="F32" i="23"/>
  <c r="D33" i="23"/>
  <c r="D31" i="23"/>
  <c r="D28" i="23"/>
  <c r="D24" i="23"/>
  <c r="D22" i="23"/>
  <c r="D18" i="23"/>
  <c r="D16" i="23"/>
  <c r="D12" i="23"/>
  <c r="D34" i="23"/>
  <c r="D32" i="23"/>
  <c r="D30" i="23"/>
  <c r="D27" i="23"/>
  <c r="D25" i="23"/>
  <c r="D23" i="23"/>
  <c r="D21" i="23"/>
  <c r="D19" i="23"/>
  <c r="D17" i="23"/>
  <c r="D15" i="23"/>
  <c r="D13" i="23"/>
  <c r="D14" i="23"/>
  <c r="D35" i="23" l="1"/>
</calcChain>
</file>

<file path=xl/sharedStrings.xml><?xml version="1.0" encoding="utf-8"?>
<sst xmlns="http://schemas.openxmlformats.org/spreadsheetml/2006/main" count="209" uniqueCount="63">
  <si>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</si>
  <si>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</si>
  <si>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</si>
  <si>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</si>
  <si>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</si>
  <si>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</si>
  <si>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</si>
  <si>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</si>
  <si>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</si>
  <si>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</si>
  <si>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</si>
  <si>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</si>
  <si>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</si>
  <si>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</si>
  <si>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</si>
  <si>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</si>
  <si>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</si>
  <si>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</si>
  <si>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</si>
  <si>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</si>
  <si>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</si>
  <si>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</si>
  <si>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</si>
  <si>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</si>
  <si>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</si>
  <si>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</si>
  <si>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>Vrsta osiguranja</t>
  </si>
  <si>
    <t>Osiguranje od nezgode</t>
  </si>
  <si>
    <t>Zdravstveno osiguranje</t>
  </si>
  <si>
    <t>Osiguranje cestovnih vozila</t>
  </si>
  <si>
    <t>Osiguranje tračnih vozila</t>
  </si>
  <si>
    <t>Osiguranje zračnih letjelica</t>
  </si>
  <si>
    <t>Osiguranje plovila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</si>
  <si>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</si>
  <si>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</si>
  <si>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</si>
  <si>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</si>
  <si>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</si>
  <si>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</si>
  <si>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kredita</t>
  </si>
  <si>
    <t xml:space="preserve">Osiguranje troškova pravne zaštite </t>
  </si>
  <si>
    <t>Osiguranje pomoći</t>
  </si>
  <si>
    <t>NEŽIVOTNA OSIGURANJA</t>
  </si>
  <si>
    <t>Životna osiguranja</t>
  </si>
  <si>
    <t>Rente</t>
  </si>
  <si>
    <t>Dodatna osiguranja uz osiguranje života</t>
  </si>
  <si>
    <t xml:space="preserve">Druge vrste  životnih osiguranja </t>
  </si>
  <si>
    <t>ŽIVOTNA OSIGURANJA</t>
  </si>
  <si>
    <t>NEŽIVOTNA I ŽIVOTNA OSIGURANJA</t>
  </si>
  <si>
    <t>Šifra</t>
  </si>
  <si>
    <t>Udio</t>
  </si>
  <si>
    <t>Broj isplaćenih šteta</t>
  </si>
  <si>
    <t>Vrijednost isplaćenih šteta</t>
  </si>
  <si>
    <t>BROJ I VRIJEDNOST ISPLAĆENIH ŠTETA PO VRSTAMA OSIGURANJA U BOSNI I HERCEGOVINI</t>
  </si>
  <si>
    <t>BROJ I VRIJEDNOST ISPLAĆENIH ŠTETA PO VRSTAMA OSIGURANJA U FEDERACIJI BOSNE I HERCEGOVINE*</t>
  </si>
  <si>
    <t>BROJ I VRIJEDNOST ISPLAĆENIH ŠTETA PO VRSTAMA OSIGURANJA U REPUBLICI SRPSKOJ*</t>
  </si>
  <si>
    <t>I-III-2022</t>
  </si>
  <si>
    <t>I-III-2023</t>
  </si>
  <si>
    <t xml:space="preserve">Osiguranje robe u prijevozu </t>
  </si>
  <si>
    <t>Osiguranje jamstva</t>
  </si>
  <si>
    <t>Osiguranje raznih financijskih gubitaka</t>
  </si>
  <si>
    <t>*Podatci su dati na temelju nerevidiranih izvješća društava za sjedištem u Federaciji Bosne i Hercegovine.</t>
  </si>
  <si>
    <t>*Podatci su dati na temelju nerevidiranih izvješća društava za sjedištem u Republici Srpskoj.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</si>
</sst>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[$€]_-;\-* #,##0.00\ [$€]_-;_-* &quot;-&quot;??\ [$€]_-;_-@_-"/>
  </numFmts>
  <fonts count="3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mbria"/>
      <family val="1"/>
      <charset val="238"/>
      <scheme val="maj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mbria"/>
      <family val="1"/>
      <scheme val="major"/>
    </font>
    <font>
      <sz val="10"/>
      <color theme="1"/>
      <name val="Cambria"/>
      <family val="1"/>
      <charset val="238"/>
      <scheme val="maj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6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/>
      <bottom/>
      <diagonal/>
    </border>
    <border>
      <left/>
      <right style="medium">
        <color theme="1" tint="4.9989318521683403E-2"/>
      </right>
      <top/>
      <bottom style="medium">
        <color theme="1" tint="4.9989318521683403E-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80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6" fillId="0" borderId="0"/>
    <xf numFmtId="0" fontId="12" fillId="0" borderId="0"/>
    <xf numFmtId="0" fontId="1" fillId="0" borderId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7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21" borderId="0" applyNumberFormat="0" applyBorder="0" applyAlignment="0" applyProtection="0"/>
    <xf numFmtId="0" fontId="17" fillId="5" borderId="0" applyNumberFormat="0" applyBorder="0" applyAlignment="0" applyProtection="0"/>
    <xf numFmtId="0" fontId="18" fillId="22" borderId="27" applyNumberFormat="0" applyAlignment="0" applyProtection="0"/>
    <xf numFmtId="0" fontId="19" fillId="23" borderId="28" applyNumberFormat="0" applyAlignment="0" applyProtection="0"/>
    <xf numFmtId="43" fontId="21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0" borderId="29" applyNumberFormat="0" applyFill="0" applyAlignment="0" applyProtection="0"/>
    <xf numFmtId="0" fontId="25" fillId="0" borderId="30" applyNumberFormat="0" applyFill="0" applyAlignment="0" applyProtection="0"/>
    <xf numFmtId="0" fontId="26" fillId="0" borderId="31" applyNumberFormat="0" applyFill="0" applyAlignment="0" applyProtection="0"/>
    <xf numFmtId="0" fontId="26" fillId="0" borderId="0" applyNumberFormat="0" applyFill="0" applyBorder="0" applyAlignment="0" applyProtection="0"/>
    <xf numFmtId="0" fontId="27" fillId="9" borderId="27" applyNumberFormat="0" applyAlignment="0" applyProtection="0"/>
    <xf numFmtId="0" fontId="28" fillId="0" borderId="32" applyNumberFormat="0" applyFill="0" applyAlignment="0" applyProtection="0"/>
    <xf numFmtId="0" fontId="12" fillId="0" borderId="0"/>
    <xf numFmtId="0" fontId="29" fillId="24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1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0" fillId="0" borderId="0"/>
    <xf numFmtId="0" fontId="20" fillId="0" borderId="0"/>
    <xf numFmtId="0" fontId="2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0" fillId="0" borderId="0"/>
    <xf numFmtId="0" fontId="20" fillId="25" borderId="33" applyNumberFormat="0" applyFont="0" applyAlignment="0" applyProtection="0"/>
    <xf numFmtId="0" fontId="31" fillId="22" borderId="34" applyNumberFormat="0" applyAlignment="0" applyProtection="0"/>
    <xf numFmtId="0" fontId="12" fillId="0" borderId="0"/>
    <xf numFmtId="0" fontId="32" fillId="0" borderId="0" applyNumberFormat="0" applyFill="0" applyBorder="0" applyAlignment="0" applyProtection="0"/>
    <xf numFmtId="0" fontId="33" fillId="0" borderId="35" applyNumberFormat="0" applyFill="0" applyAlignment="0" applyProtection="0"/>
    <xf numFmtId="0" fontId="34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3" fillId="0" borderId="35" applyNumberFormat="0" applyFill="0" applyAlignment="0" applyProtection="0"/>
    <xf numFmtId="0" fontId="31" fillId="22" borderId="34" applyNumberFormat="0" applyAlignment="0" applyProtection="0"/>
    <xf numFmtId="0" fontId="18" fillId="22" borderId="27" applyNumberFormat="0" applyAlignment="0" applyProtection="0"/>
    <xf numFmtId="0" fontId="27" fillId="9" borderId="27" applyNumberFormat="0" applyAlignment="0" applyProtection="0"/>
    <xf numFmtId="0" fontId="27" fillId="9" borderId="27" applyNumberFormat="0" applyAlignment="0" applyProtection="0"/>
    <xf numFmtId="0" fontId="18" fillId="22" borderId="27" applyNumberFormat="0" applyAlignment="0" applyProtection="0"/>
    <xf numFmtId="0" fontId="20" fillId="25" borderId="33" applyNumberFormat="0" applyFont="0" applyAlignment="0" applyProtection="0"/>
    <xf numFmtId="0" fontId="31" fillId="22" borderId="34" applyNumberFormat="0" applyAlignment="0" applyProtection="0"/>
    <xf numFmtId="0" fontId="33" fillId="0" borderId="35" applyNumberFormat="0" applyFill="0" applyAlignment="0" applyProtection="0"/>
    <xf numFmtId="0" fontId="1" fillId="0" borderId="0"/>
    <xf numFmtId="0" fontId="20" fillId="25" borderId="33" applyNumberFormat="0" applyFont="0" applyAlignment="0" applyProtection="0"/>
    <xf numFmtId="0" fontId="20" fillId="25" borderId="33" applyNumberFormat="0" applyFont="0" applyAlignment="0" applyProtection="0"/>
    <xf numFmtId="0" fontId="33" fillId="0" borderId="35" applyNumberFormat="0" applyFill="0" applyAlignment="0" applyProtection="0"/>
    <xf numFmtId="0" fontId="18" fillId="22" borderId="27" applyNumberFormat="0" applyAlignment="0" applyProtection="0"/>
    <xf numFmtId="0" fontId="18" fillId="22" borderId="27" applyNumberFormat="0" applyAlignment="0" applyProtection="0"/>
    <xf numFmtId="0" fontId="31" fillId="22" borderId="34" applyNumberFormat="0" applyAlignment="0" applyProtection="0"/>
    <xf numFmtId="0" fontId="27" fillId="9" borderId="27" applyNumberFormat="0" applyAlignment="0" applyProtection="0"/>
    <xf numFmtId="0" fontId="31" fillId="22" borderId="34" applyNumberFormat="0" applyAlignment="0" applyProtection="0"/>
    <xf numFmtId="0" fontId="27" fillId="9" borderId="27" applyNumberFormat="0" applyAlignment="0" applyProtection="0"/>
    <xf numFmtId="0" fontId="1" fillId="0" borderId="0"/>
    <xf numFmtId="0" fontId="18" fillId="22" borderId="27" applyNumberFormat="0" applyAlignment="0" applyProtection="0"/>
    <xf numFmtId="0" fontId="18" fillId="22" borderId="27" applyNumberFormat="0" applyAlignment="0" applyProtection="0"/>
    <xf numFmtId="0" fontId="27" fillId="9" borderId="27" applyNumberFormat="0" applyAlignment="0" applyProtection="0"/>
    <xf numFmtId="0" fontId="27" fillId="9" borderId="27" applyNumberFormat="0" applyAlignment="0" applyProtection="0"/>
    <xf numFmtId="0" fontId="33" fillId="0" borderId="35" applyNumberFormat="0" applyFill="0" applyAlignment="0" applyProtection="0"/>
    <xf numFmtId="9" fontId="6" fillId="0" borderId="0" applyFont="0" applyFill="0" applyBorder="0" applyAlignment="0" applyProtection="0"/>
    <xf numFmtId="0" fontId="31" fillId="22" borderId="34" applyNumberFormat="0" applyAlignment="0" applyProtection="0"/>
    <xf numFmtId="0" fontId="33" fillId="0" borderId="35" applyNumberFormat="0" applyFill="0" applyAlignment="0" applyProtection="0"/>
    <xf numFmtId="0" fontId="31" fillId="22" borderId="34" applyNumberFormat="0" applyAlignment="0" applyProtection="0"/>
    <xf numFmtId="0" fontId="33" fillId="0" borderId="35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8" fillId="22" borderId="27" applyNumberFormat="0" applyAlignment="0" applyProtection="0"/>
    <xf numFmtId="0" fontId="18" fillId="22" borderId="27" applyNumberFormat="0" applyAlignment="0" applyProtection="0"/>
    <xf numFmtId="0" fontId="27" fillId="9" borderId="27" applyNumberFormat="0" applyAlignment="0" applyProtection="0"/>
    <xf numFmtId="0" fontId="27" fillId="9" borderId="27" applyNumberFormat="0" applyAlignment="0" applyProtection="0"/>
    <xf numFmtId="0" fontId="31" fillId="22" borderId="34" applyNumberFormat="0" applyAlignment="0" applyProtection="0"/>
    <xf numFmtId="0" fontId="33" fillId="0" borderId="35" applyNumberFormat="0" applyFill="0" applyAlignment="0" applyProtection="0"/>
    <xf numFmtId="0" fontId="31" fillId="22" borderId="34" applyNumberFormat="0" applyAlignment="0" applyProtection="0"/>
    <xf numFmtId="0" fontId="33" fillId="0" borderId="35" applyNumberFormat="0" applyFill="0" applyAlignment="0" applyProtection="0"/>
    <xf numFmtId="0" fontId="6" fillId="0" borderId="0"/>
    <xf numFmtId="0" fontId="12" fillId="0" borderId="0"/>
  </cellStyleXfs>
  <cellXfs count="82">
    <xf numFmtId="0" fontId="0" fillId="0" borderId="0" xfId="0"/>
    <xf numFmtId="0" fontId="0" fillId="0" borderId="0" xfId="0" applyBorder="1"/>
    <xf numFmtId="4" fontId="4" fillId="2" borderId="0" xfId="0" applyNumberFormat="1" applyFont="1" applyFill="1" applyBorder="1" applyAlignment="1">
      <alignment horizontal="right" vertic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4" fontId="4" fillId="2" borderId="2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9" fillId="2" borderId="7" xfId="0" applyFont="1" applyFill="1" applyBorder="1"/>
    <xf numFmtId="0" fontId="4" fillId="0" borderId="0" xfId="0" applyFont="1" applyBorder="1" applyAlignment="1"/>
    <xf numFmtId="49" fontId="5" fillId="3" borderId="4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/>
    <xf numFmtId="0" fontId="10" fillId="0" borderId="0" xfId="0" applyFont="1"/>
    <xf numFmtId="3" fontId="0" fillId="0" borderId="0" xfId="0" applyNumberFormat="1"/>
    <xf numFmtId="3" fontId="4" fillId="2" borderId="2" xfId="0" applyNumberFormat="1" applyFont="1" applyFill="1" applyBorder="1"/>
    <xf numFmtId="3" fontId="0" fillId="0" borderId="0" xfId="0" applyNumberFormat="1" applyFont="1"/>
    <xf numFmtId="4" fontId="0" fillId="0" borderId="0" xfId="0" applyNumberFormat="1" applyFont="1"/>
    <xf numFmtId="0" fontId="0" fillId="0" borderId="0" xfId="0" applyFont="1"/>
    <xf numFmtId="4" fontId="11" fillId="0" borderId="0" xfId="0" applyNumberFormat="1" applyFont="1"/>
    <xf numFmtId="3" fontId="4" fillId="0" borderId="0" xfId="0" applyNumberFormat="1" applyFont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Border="1"/>
    <xf numFmtId="4" fontId="4" fillId="0" borderId="14" xfId="0" applyNumberFormat="1" applyFont="1" applyBorder="1" applyAlignment="1">
      <alignment horizontal="center" vertical="center"/>
    </xf>
    <xf numFmtId="4" fontId="4" fillId="0" borderId="15" xfId="0" applyNumberFormat="1" applyFont="1" applyBorder="1" applyAlignment="1">
      <alignment horizontal="center" vertical="center"/>
    </xf>
    <xf numFmtId="49" fontId="5" fillId="2" borderId="16" xfId="0" applyNumberFormat="1" applyFont="1" applyFill="1" applyBorder="1" applyAlignment="1">
      <alignment horizontal="center" vertical="center"/>
    </xf>
    <xf numFmtId="49" fontId="4" fillId="0" borderId="15" xfId="2" applyNumberFormat="1" applyFont="1" applyFill="1" applyBorder="1" applyAlignment="1">
      <alignment horizontal="center" vertical="center" shrinkToFit="1"/>
    </xf>
    <xf numFmtId="49" fontId="4" fillId="0" borderId="15" xfId="0" applyNumberFormat="1" applyFont="1" applyFill="1" applyBorder="1" applyAlignment="1">
      <alignment horizontal="center" vertical="center"/>
    </xf>
    <xf numFmtId="49" fontId="5" fillId="2" borderId="15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8" fillId="2" borderId="0" xfId="0" applyFont="1" applyFill="1" applyBorder="1" applyAlignment="1">
      <alignment horizontal="center" vertical="center" wrapText="1"/>
    </xf>
    <xf numFmtId="0" fontId="9" fillId="2" borderId="17" xfId="0" applyFont="1" applyFill="1" applyBorder="1"/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 wrapText="1"/>
    </xf>
    <xf numFmtId="3" fontId="5" fillId="3" borderId="6" xfId="0" applyNumberFormat="1" applyFont="1" applyFill="1" applyBorder="1" applyAlignment="1">
      <alignment horizontal="right" vertical="center"/>
    </xf>
    <xf numFmtId="4" fontId="4" fillId="2" borderId="3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3" fontId="14" fillId="0" borderId="0" xfId="0" applyNumberFormat="1" applyFont="1" applyBorder="1" applyAlignment="1">
      <alignment horizontal="right" vertical="center"/>
    </xf>
    <xf numFmtId="1" fontId="3" fillId="3" borderId="5" xfId="0" applyNumberFormat="1" applyFont="1" applyFill="1" applyBorder="1" applyAlignment="1">
      <alignment horizontal="right" vertical="center"/>
    </xf>
    <xf numFmtId="2" fontId="4" fillId="0" borderId="1" xfId="0" applyNumberFormat="1" applyFont="1" applyFill="1" applyBorder="1" applyAlignment="1">
      <alignment horizontal="right" vertical="center" wrapText="1"/>
    </xf>
    <xf numFmtId="2" fontId="4" fillId="2" borderId="3" xfId="0" applyNumberFormat="1" applyFont="1" applyFill="1" applyBorder="1" applyAlignment="1">
      <alignment horizontal="right" vertical="center"/>
    </xf>
    <xf numFmtId="2" fontId="4" fillId="0" borderId="22" xfId="0" applyNumberFormat="1" applyFont="1" applyFill="1" applyBorder="1" applyAlignment="1">
      <alignment horizontal="right" vertical="center" wrapText="1"/>
    </xf>
    <xf numFmtId="2" fontId="4" fillId="0" borderId="0" xfId="0" applyNumberFormat="1" applyFont="1" applyFill="1" applyBorder="1" applyAlignment="1">
      <alignment horizontal="right" vertical="center" wrapText="1"/>
    </xf>
    <xf numFmtId="2" fontId="4" fillId="2" borderId="2" xfId="0" applyNumberFormat="1" applyFont="1" applyFill="1" applyBorder="1" applyAlignment="1">
      <alignment horizontal="right" vertical="center"/>
    </xf>
    <xf numFmtId="3" fontId="3" fillId="3" borderId="5" xfId="0" applyNumberFormat="1" applyFont="1" applyFill="1" applyBorder="1" applyAlignment="1">
      <alignment horizontal="right" vertical="center"/>
    </xf>
    <xf numFmtId="0" fontId="8" fillId="2" borderId="23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1" fontId="3" fillId="3" borderId="6" xfId="0" applyNumberFormat="1" applyFont="1" applyFill="1" applyBorder="1" applyAlignment="1">
      <alignment horizontal="right" vertical="center"/>
    </xf>
    <xf numFmtId="3" fontId="3" fillId="3" borderId="6" xfId="0" applyNumberFormat="1" applyFont="1" applyFill="1" applyBorder="1" applyAlignment="1">
      <alignment horizontal="right" vertical="center"/>
    </xf>
    <xf numFmtId="0" fontId="4" fillId="0" borderId="1" xfId="2" applyFont="1" applyFill="1" applyBorder="1" applyAlignment="1">
      <alignment horizontal="left" vertical="center"/>
    </xf>
    <xf numFmtId="0" fontId="4" fillId="0" borderId="1" xfId="2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2" applyFont="1" applyFill="1" applyBorder="1" applyAlignment="1">
      <alignment vertical="center" wrapText="1" shrinkToFit="1"/>
    </xf>
    <xf numFmtId="0" fontId="3" fillId="3" borderId="5" xfId="0" applyFont="1" applyFill="1" applyBorder="1" applyAlignment="1">
      <alignment vertical="center" wrapText="1"/>
    </xf>
    <xf numFmtId="0" fontId="4" fillId="0" borderId="1" xfId="2" applyFont="1" applyFill="1" applyBorder="1" applyAlignment="1">
      <alignment horizontal="left" vertical="center"/>
    </xf>
    <xf numFmtId="0" fontId="4" fillId="0" borderId="1" xfId="2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2" applyFont="1" applyFill="1" applyBorder="1" applyAlignment="1">
      <alignment vertical="center" wrapText="1" shrinkToFit="1"/>
    </xf>
    <xf numFmtId="0" fontId="3" fillId="3" borderId="5" xfId="0" applyFont="1" applyFill="1" applyBorder="1" applyAlignment="1">
      <alignment vertical="center" wrapText="1"/>
    </xf>
    <xf numFmtId="0" fontId="4" fillId="0" borderId="1" xfId="2" applyFont="1" applyFill="1" applyBorder="1" applyAlignment="1">
      <alignment horizontal="left" vertical="center"/>
    </xf>
    <xf numFmtId="0" fontId="4" fillId="0" borderId="1" xfId="2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2" applyFont="1" applyFill="1" applyBorder="1" applyAlignment="1">
      <alignment vertical="center" wrapText="1" shrinkToFit="1"/>
    </xf>
    <xf numFmtId="0" fontId="3" fillId="3" borderId="5" xfId="0" applyFont="1" applyFill="1" applyBorder="1" applyAlignment="1">
      <alignment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</cellXfs>
  <cellStyles count="280">
    <cellStyle name="20% - Accent1 2" xfId="13" xr:uid="{93DBD3E2-D496-4B45-A251-31917EC54DB9}"/>
    <cellStyle name="20% - Accent2 2" xfId="14" xr:uid="{EC430C0B-0216-43B7-9549-7A2A5976A3D2}"/>
    <cellStyle name="20% - Accent3 2" xfId="15" xr:uid="{573249B5-0CFE-41EC-9E4B-4F5B81E9257F}"/>
    <cellStyle name="20% - Accent4 2" xfId="16" xr:uid="{724C2FC2-892F-4985-9B5A-803DCBFEB239}"/>
    <cellStyle name="20% - Accent5 2" xfId="17" xr:uid="{D8C90799-C770-4C2A-8A6D-EF0BF6D0434C}"/>
    <cellStyle name="20% - Accent6 2" xfId="18" xr:uid="{18BB9D22-D578-4AA4-B1BC-48DE27AA174A}"/>
    <cellStyle name="40% - Accent1 2" xfId="19" xr:uid="{503A861F-5317-4FC2-A345-D61E138D8450}"/>
    <cellStyle name="40% - Accent2 2" xfId="20" xr:uid="{689AE02F-8460-4488-932E-859B624C04A3}"/>
    <cellStyle name="40% - Accent3 2" xfId="21" xr:uid="{F8F1EB70-7037-4769-925A-186EA30E11A0}"/>
    <cellStyle name="40% - Accent4 2" xfId="22" xr:uid="{A3AB41E4-EC1A-4A81-A253-CD54EA540DA3}"/>
    <cellStyle name="40% - Accent5 2" xfId="23" xr:uid="{12EB873F-13A3-4B43-9C66-B28CCC2875AA}"/>
    <cellStyle name="40% - Accent6 2" xfId="24" xr:uid="{67D2C135-AD06-4A75-8407-73570E013F37}"/>
    <cellStyle name="60% - Accent1 2" xfId="25" xr:uid="{3686EA6C-E52F-47BB-A055-030C325A12B9}"/>
    <cellStyle name="60% - Accent2 2" xfId="26" xr:uid="{A55D42D4-7D75-468C-B328-95F232815407}"/>
    <cellStyle name="60% - Accent3 2" xfId="27" xr:uid="{220A997E-B245-40F4-8934-B528C887ECDD}"/>
    <cellStyle name="60% - Accent4 2" xfId="28" xr:uid="{9908856A-2F1E-4426-924C-FCA9AE33BCE3}"/>
    <cellStyle name="60% - Accent5 2" xfId="29" xr:uid="{8879455C-08AC-4106-AA60-BCB5BE7EFA30}"/>
    <cellStyle name="60% - Accent6 2" xfId="30" xr:uid="{B75EB1CA-8C0E-4FA4-9F49-CF03C00FC612}"/>
    <cellStyle name="Accent1 2" xfId="31" xr:uid="{F9B54C3F-645F-46A4-93BB-34D909D87389}"/>
    <cellStyle name="Accent2 2" xfId="32" xr:uid="{2A4CB385-6516-4FD7-92C3-11DEA9CF7F3A}"/>
    <cellStyle name="Accent3 2" xfId="33" xr:uid="{CEEF569E-6271-463C-86F0-4751F4016F0F}"/>
    <cellStyle name="Accent4 2" xfId="34" xr:uid="{80AB6A3B-2238-468A-A8DB-8C1B8F2F39F6}"/>
    <cellStyle name="Accent5 2" xfId="35" xr:uid="{140C88D0-510B-48C9-9D28-FAC2FFE78BAF}"/>
    <cellStyle name="Accent6 2" xfId="36" xr:uid="{E697A08B-7087-4012-9218-6FFC119968EC}"/>
    <cellStyle name="Bad 2" xfId="37" xr:uid="{74B3A7A6-D2A9-4C52-B99E-523A3ACCE585}"/>
    <cellStyle name="Calculation 2" xfId="38" xr:uid="{359130D7-5C97-4E3F-94BB-FC801B13393C}"/>
    <cellStyle name="Calculation 2 2" xfId="249" xr:uid="{A3C62B50-F1FB-4E13-A235-310A1E35EDF9}"/>
    <cellStyle name="Calculation 2 3" xfId="271" xr:uid="{AE3542E1-A9B3-4061-BDFF-B8DF9CFEF590}"/>
    <cellStyle name="Calculation 2 4" xfId="242" xr:uid="{993D7467-9DB2-4168-819D-35298D1B096A}"/>
    <cellStyle name="Calculation 3" xfId="230" xr:uid="{E77A21CD-7116-4255-9FBE-AF0A0046EB5F}"/>
    <cellStyle name="Calculation 3 2" xfId="248" xr:uid="{0CFCCA79-7A5E-4CCF-991F-CC6C7630A03E}"/>
    <cellStyle name="Calculation 3 3" xfId="270" xr:uid="{1CE5C395-5BE4-4CEC-98BD-CAA7586E13A8}"/>
    <cellStyle name="Calculation 3 4" xfId="241" xr:uid="{7B5CFA97-9CCD-4F1B-BE85-C8AD499C34FB}"/>
    <cellStyle name="Calculation 4" xfId="233" xr:uid="{533262C0-6FC9-4568-8F28-D24171511F1F}"/>
    <cellStyle name="Check Cell 2" xfId="39" xr:uid="{08558232-6C56-4C7E-ABE9-67A4ED1FCDA0}"/>
    <cellStyle name="Comma 2" xfId="40" xr:uid="{B75837CB-AE6C-4B07-9827-039740616FD6}"/>
    <cellStyle name="Euro" xfId="41" xr:uid="{8668FA3D-5EDB-4323-BA07-BC7B14AFDE05}"/>
    <cellStyle name="Explanatory Text 2" xfId="42" xr:uid="{1C9B8B8D-2BB1-4A33-9092-F46D71C147C2}"/>
    <cellStyle name="Good 2" xfId="43" xr:uid="{41133208-2649-42EB-B16A-37BA7FE910BC}"/>
    <cellStyle name="Heading 1 2" xfId="44" xr:uid="{F80579B4-0016-4D5A-8302-08FE354E86D9}"/>
    <cellStyle name="Heading 2 2" xfId="45" xr:uid="{7A818D3A-ED66-4737-801E-77521BA83F1B}"/>
    <cellStyle name="Heading 3 2" xfId="46" xr:uid="{AE1F5FC6-029C-4DAA-B7F8-13477111C9A6}"/>
    <cellStyle name="Heading 4 2" xfId="47" xr:uid="{EB80E909-7544-4719-8228-6A446CCD86BC}"/>
    <cellStyle name="Input 2" xfId="48" xr:uid="{38541223-3A21-4FD0-90D4-CA9AACDE694F}"/>
    <cellStyle name="Input 2 2" xfId="251" xr:uid="{FA80D809-6F3A-4694-BC0A-B4527F80E39A}"/>
    <cellStyle name="Input 2 3" xfId="273" xr:uid="{BE628052-6A5E-405B-9130-716A7564D718}"/>
    <cellStyle name="Input 2 4" xfId="246" xr:uid="{91BCB54F-5EA2-408A-A776-C1C84D7F529E}"/>
    <cellStyle name="Input 3" xfId="231" xr:uid="{50D8AE01-BE00-48B1-A9ED-CE0B3860A54F}"/>
    <cellStyle name="Input 3 2" xfId="250" xr:uid="{1D7B012B-0031-48A0-AB6A-979D865D718C}"/>
    <cellStyle name="Input 3 3" xfId="272" xr:uid="{BB6FB026-C865-4DDE-985E-0E5E64D1CA65}"/>
    <cellStyle name="Input 3 4" xfId="244" xr:uid="{5D51036E-0FB6-4128-ABAF-050365196E5B}"/>
    <cellStyle name="Input 4" xfId="232" xr:uid="{3522440A-9088-441D-A8E2-0C1775E183B1}"/>
    <cellStyle name="Linked Cell 2" xfId="49" xr:uid="{8839B9F8-3EAE-4897-864D-B320D97B3AF9}"/>
    <cellStyle name="MAND_x000d_CHECK.COMMAND_x000e_RENAME.COMMAND_x0008_SHOW.BAR_x000b_DELETE.MENU_x000e_DELETE.COMMAND_x000e_GET.CHA" xfId="50" xr:uid="{0C5FE906-A3C7-46DC-B012-8BDD5458779E}"/>
    <cellStyle name="Neutral 2" xfId="51" xr:uid="{37798320-D189-49E3-BD86-509A7986B017}"/>
    <cellStyle name="Normal 10" xfId="52" xr:uid="{EB10B5DC-A64A-47D6-ADD7-67C758A12248}"/>
    <cellStyle name="Normal 100" xfId="53" xr:uid="{572F6643-AAC5-4E1B-85B0-C0CBAA5C28A9}"/>
    <cellStyle name="Normal 101" xfId="54" xr:uid="{1644FFF6-818D-4269-B33F-06BD07303D11}"/>
    <cellStyle name="Normal 102" xfId="55" xr:uid="{F4788A8E-7E42-4E56-B783-6C7CE6B3CE26}"/>
    <cellStyle name="Normal 103" xfId="56" xr:uid="{86BD02D6-F75C-46F3-898C-4973208D8776}"/>
    <cellStyle name="Normal 104" xfId="57" xr:uid="{2439BCB7-9318-4EDE-9429-6A0B796279B7}"/>
    <cellStyle name="Normal 105" xfId="58" xr:uid="{45FED457-24A8-41DC-8EE9-CBBDA1E61F47}"/>
    <cellStyle name="Normal 106" xfId="59" xr:uid="{AE321891-BAA5-4CD7-8922-4CF517785DB6}"/>
    <cellStyle name="Normal 107" xfId="60" xr:uid="{FDCF26EC-7459-44A1-B847-27C8D1A1F1E6}"/>
    <cellStyle name="Normal 108" xfId="61" xr:uid="{0D62B9DB-3045-4D9A-998B-2AE4DF0A77EB}"/>
    <cellStyle name="Normal 109" xfId="62" xr:uid="{6F2E2F8E-7BA4-448D-91AB-C4B9AEDEA14D}"/>
    <cellStyle name="Normal 11" xfId="63" xr:uid="{09B712E2-6457-4B10-8EAC-C1E6E5067F60}"/>
    <cellStyle name="Normal 110" xfId="64" xr:uid="{8D0C45E6-BBED-4994-ACF3-49FC482A44C0}"/>
    <cellStyle name="Normal 111" xfId="65" xr:uid="{85E1E1C7-C7C4-4DC7-9450-18957BE5DEDE}"/>
    <cellStyle name="Normal 112" xfId="66" xr:uid="{6EC58938-7300-4CDF-8EC0-0995697F15E0}"/>
    <cellStyle name="Normal 113" xfId="67" xr:uid="{D9B6E3F9-3EF1-4F54-B2F1-6FD81EEC7945}"/>
    <cellStyle name="Normal 114" xfId="68" xr:uid="{5EE28EA0-50C6-48A1-8554-77F22916F38F}"/>
    <cellStyle name="Normal 115" xfId="69" xr:uid="{0E2F6F2A-E41B-4D63-9351-6257FC370817}"/>
    <cellStyle name="Normal 116" xfId="70" xr:uid="{C2821D31-570D-478E-898B-144C4885606C}"/>
    <cellStyle name="Normal 117" xfId="71" xr:uid="{84909459-FA5D-417A-B388-D3DB8BD50ACE}"/>
    <cellStyle name="Normal 118" xfId="72" xr:uid="{249B1F69-9E88-4289-93E3-345772F29182}"/>
    <cellStyle name="Normal 119" xfId="73" xr:uid="{B7F81875-DD3C-4EF4-80A9-53E82736ADEB}"/>
    <cellStyle name="Normal 12" xfId="74" xr:uid="{63C27238-E7A8-436C-8B64-D1D873AAAC57}"/>
    <cellStyle name="Normal 120" xfId="75" xr:uid="{15EEBB1C-6B1A-4BD8-8342-0C95C78AB7A4}"/>
    <cellStyle name="Normal 121" xfId="76" xr:uid="{E0A33C66-F575-49E7-9EF1-3DC9AF073A5F}"/>
    <cellStyle name="Normal 122" xfId="77" xr:uid="{D3E6A3A8-CFF2-49B5-8750-A22C8248A745}"/>
    <cellStyle name="Normal 123" xfId="78" xr:uid="{FC09EFFD-8308-4906-8ACB-058EB381A8FE}"/>
    <cellStyle name="Normal 124" xfId="79" xr:uid="{76DDFB67-58EC-4727-89DA-032F52C08942}"/>
    <cellStyle name="Normal 125" xfId="80" xr:uid="{719C5AA0-C828-4E75-BF39-37E5F73B5F80}"/>
    <cellStyle name="Normal 126" xfId="81" xr:uid="{752F041F-1B62-474C-863E-091493DECE22}"/>
    <cellStyle name="Normal 127" xfId="82" xr:uid="{6032F46B-69D9-4059-87C1-78788FACF2B2}"/>
    <cellStyle name="Normal 128" xfId="83" xr:uid="{0A72355E-92A3-496C-88DE-77590DD94CD7}"/>
    <cellStyle name="Normal 129" xfId="84" xr:uid="{03813F41-3693-4E87-B2A3-D3E09031F541}"/>
    <cellStyle name="Normal 13" xfId="85" xr:uid="{3BDAEF42-C6FD-4842-892B-A9122CD28084}"/>
    <cellStyle name="Normal 130" xfId="86" xr:uid="{ABEB3689-FE45-4D57-A3D7-0D588787A5FE}"/>
    <cellStyle name="Normal 131" xfId="87" xr:uid="{544BD2B7-19C0-4FD1-AE32-A38D1BBA9C96}"/>
    <cellStyle name="Normal 132" xfId="88" xr:uid="{59A695CB-5167-431A-A52F-52355C56699D}"/>
    <cellStyle name="Normal 133" xfId="89" xr:uid="{E8636B46-7D2C-43C7-8C8C-5DAD10C5DA80}"/>
    <cellStyle name="Normal 134" xfId="90" xr:uid="{A978E226-72B5-41F7-9B75-D0A242A323E4}"/>
    <cellStyle name="Normal 135" xfId="91" xr:uid="{3A23F366-57F1-4BD8-B28C-D75CB16A9535}"/>
    <cellStyle name="Normal 136" xfId="92" xr:uid="{CCD9335C-D3D1-48F2-B6CD-C434BB78C2A0}"/>
    <cellStyle name="Normal 137" xfId="93" xr:uid="{103E3E33-5337-4ABC-8006-5E7B6C5D1613}"/>
    <cellStyle name="Normal 138" xfId="94" xr:uid="{A140C71E-34F4-433E-B7AF-5CCB798CC47A}"/>
    <cellStyle name="Normal 139" xfId="95" xr:uid="{3869049C-69BB-4BC5-88F4-BF5A683AEC8D}"/>
    <cellStyle name="Normal 14" xfId="96" xr:uid="{EA0CBDAE-7C30-4B9F-97E3-598F046CA4C3}"/>
    <cellStyle name="Normal 140" xfId="97" xr:uid="{D0AE7BAE-81F6-42E5-91BA-F96D5CD7A16A}"/>
    <cellStyle name="Normal 141" xfId="98" xr:uid="{C684AE39-3180-4BB6-B816-23F2B5BDA122}"/>
    <cellStyle name="Normal 142" xfId="99" xr:uid="{6E5D9989-7F39-4C35-A602-3E311A57A2BC}"/>
    <cellStyle name="Normal 143" xfId="100" xr:uid="{C51359BA-BA78-4A0B-BE8F-7248AD47F647}"/>
    <cellStyle name="Normal 144" xfId="101" xr:uid="{D1287589-0BE1-4497-95C5-E2C9394EFF84}"/>
    <cellStyle name="Normal 145" xfId="102" xr:uid="{CFDC3342-3938-4A5E-A4A6-74B4411DB310}"/>
    <cellStyle name="Normal 146" xfId="103" xr:uid="{7BA8FFD3-9CA1-473A-8CB6-078728019061}"/>
    <cellStyle name="Normal 147" xfId="104" xr:uid="{F33F47CB-96A6-47B9-9CC5-FA709FD65CA0}"/>
    <cellStyle name="Normal 148" xfId="105" xr:uid="{87491103-B4BC-4E74-8C1B-2CDFCD5173CC}"/>
    <cellStyle name="Normal 149" xfId="106" xr:uid="{3E5DF400-6690-460E-82DD-306CE9617197}"/>
    <cellStyle name="Normal 15" xfId="107" xr:uid="{102E4005-64C4-47FB-A973-3CFC87F5D047}"/>
    <cellStyle name="Normal 150" xfId="108" xr:uid="{BD0BBD16-EADE-488F-94BD-A95B10049CE1}"/>
    <cellStyle name="Normal 151" xfId="109" xr:uid="{6997F324-C06B-4825-975B-6E10A4BD58BF}"/>
    <cellStyle name="Normal 152" xfId="216" xr:uid="{0A7E1B9D-7450-4282-90FC-B409D7AD8BD4}"/>
    <cellStyle name="Normal 152 2" xfId="258" xr:uid="{F06AE9B1-6482-441A-95DB-22EE21C42046}"/>
    <cellStyle name="Normal 153" xfId="110" xr:uid="{BFD88579-A696-4EF8-A256-0A43991E4C40}"/>
    <cellStyle name="Normal 154" xfId="111" xr:uid="{C757A901-7201-46E2-A446-5CECA465C1A3}"/>
    <cellStyle name="Normal 155" xfId="112" xr:uid="{D3C1016F-2E0D-4C8C-88AC-8675573DC33E}"/>
    <cellStyle name="Normal 156" xfId="113" xr:uid="{747B23A4-D18A-4CE8-A173-BD7502075424}"/>
    <cellStyle name="Normal 157" xfId="114" xr:uid="{E919D093-8569-460C-9B90-9DE71FEFAFF8}"/>
    <cellStyle name="Normal 158" xfId="115" xr:uid="{1F0E4E7F-F2C4-45FB-A834-ECF44B977C10}"/>
    <cellStyle name="Normal 159" xfId="116" xr:uid="{374307A5-DE82-482A-A878-9E34E4AC48A3}"/>
    <cellStyle name="Normal 16" xfId="117" xr:uid="{F8617173-128D-4448-8E51-68092E1F5E0A}"/>
    <cellStyle name="Normal 160" xfId="217" xr:uid="{4CE70FDA-311C-4D5A-B92F-A356D75FB49E}"/>
    <cellStyle name="Normal 160 2" xfId="260" xr:uid="{D68A0DA1-99EF-4DA5-929B-0058597D85B8}"/>
    <cellStyle name="Normal 161" xfId="220" xr:uid="{4C7C9D81-72B5-4907-BB33-5ADA75D286B1}"/>
    <cellStyle name="Normal 161 2" xfId="262" xr:uid="{DE5760A5-EDC9-4B9B-913C-75D0096F577B}"/>
    <cellStyle name="Normal 162" xfId="222" xr:uid="{95BBFBAD-FCA4-44DE-8C65-E7EAD8DBE97E}"/>
    <cellStyle name="Normal 162 2" xfId="264" xr:uid="{EBF92488-E095-41F3-9D3B-1235CC97014F}"/>
    <cellStyle name="Normal 163" xfId="224" xr:uid="{553A2A10-AD48-4D12-B8A2-AC5C84DDD870}"/>
    <cellStyle name="Normal 163 2" xfId="266" xr:uid="{B2842FF5-E62F-4C15-A38D-A8EBC67C708D}"/>
    <cellStyle name="Normal 164" xfId="226" xr:uid="{A3B6C6B3-CE05-4DA4-9A87-DCF7D89249E2}"/>
    <cellStyle name="Normal 164 2" xfId="268" xr:uid="{3C5CCA22-3C6B-475F-B9A9-24CF854986A5}"/>
    <cellStyle name="Normal 165" xfId="12" xr:uid="{48F938AD-F809-4F7F-9249-C5BAE06500F1}"/>
    <cellStyle name="Normal 165 2" xfId="247" xr:uid="{C92809DA-D91C-484D-9A2F-16510E02B91E}"/>
    <cellStyle name="Normal 166" xfId="237" xr:uid="{1D58A26C-E497-4EA3-9024-3C790A15FAC9}"/>
    <cellStyle name="Normal 17" xfId="118" xr:uid="{2094B060-9788-48AD-9410-D0CF0D8D63A6}"/>
    <cellStyle name="Normal 18" xfId="119" xr:uid="{595682F5-2092-43AB-864A-A1EE0A8AF36C}"/>
    <cellStyle name="Normal 19" xfId="120" xr:uid="{6C877FD5-0FE9-4C54-A626-5985795313DD}"/>
    <cellStyle name="Normal 2" xfId="9" xr:uid="{00000000-0005-0000-0000-000001000000}"/>
    <cellStyle name="Normal 2 2" xfId="11" xr:uid="{00000000-0005-0000-0000-000002000000}"/>
    <cellStyle name="Normal 2 2 2" xfId="121" xr:uid="{69FA5623-EC57-44FF-8049-92D03036C73A}"/>
    <cellStyle name="Normal 2 3" xfId="279" xr:uid="{33F951C4-9CF8-4CA3-94AF-DA60FF6182A4}"/>
    <cellStyle name="Normal 20" xfId="122" xr:uid="{A8453D71-20F0-4AD5-91B6-CF1541C063A6}"/>
    <cellStyle name="Normal 21" xfId="123" xr:uid="{645C2FC6-3BD1-4242-A124-A1717B5954D5}"/>
    <cellStyle name="Normal 22" xfId="124" xr:uid="{FDF67243-2AC6-45E1-9CD7-AE974D8F2C3D}"/>
    <cellStyle name="Normal 23" xfId="125" xr:uid="{92BF9AAC-8560-47DA-8709-24339710960D}"/>
    <cellStyle name="Normal 24" xfId="126" xr:uid="{95166F08-8E13-42CD-AE1B-324AD0692BCC}"/>
    <cellStyle name="Normal 25" xfId="127" xr:uid="{288D0F20-8A22-4FC9-8C41-D86D50BE86A6}"/>
    <cellStyle name="Normal 26" xfId="128" xr:uid="{EE15FF07-481E-48D2-B424-CE1C8738DFED}"/>
    <cellStyle name="Normal 27" xfId="129" xr:uid="{077FEC0E-67DA-4069-A128-F6495BE494C3}"/>
    <cellStyle name="Normal 28" xfId="130" xr:uid="{0611B54D-1CF8-4A9F-BB54-4F4CA116542F}"/>
    <cellStyle name="Normal 29" xfId="131" xr:uid="{441674B6-ADC9-40FC-A213-4DACD02720A9}"/>
    <cellStyle name="Normal 3" xfId="10" xr:uid="{00000000-0005-0000-0000-000003000000}"/>
    <cellStyle name="Normal 3 2" xfId="278" xr:uid="{B3513713-C036-4B33-8396-7A6A772AD217}"/>
    <cellStyle name="Normal 3 3" xfId="132" xr:uid="{2C0BE0AC-FF32-4CA6-B9F5-4597E4364350}"/>
    <cellStyle name="Normal 30" xfId="133" xr:uid="{59AE47D4-8C08-457B-BB32-ADBF8067EA61}"/>
    <cellStyle name="Normal 31" xfId="134" xr:uid="{ADC80F74-FB18-4608-949B-7D4F9B470917}"/>
    <cellStyle name="Normal 32" xfId="135" xr:uid="{98812DE3-991D-472E-8A99-3961A12DD6F0}"/>
    <cellStyle name="Normal 33" xfId="136" xr:uid="{4F9ED278-16CE-4C9B-8D1A-67C7530687F9}"/>
    <cellStyle name="Normal 34" xfId="137" xr:uid="{31586269-0CD1-4000-862A-1BDE4D9AB6F6}"/>
    <cellStyle name="Normal 35" xfId="138" xr:uid="{6ABE5619-8E5C-4802-9FA7-366B64A0A42F}"/>
    <cellStyle name="Normal 36" xfId="139" xr:uid="{987A9FF9-E25D-4721-A275-32481D6E13BC}"/>
    <cellStyle name="Normal 37" xfId="140" xr:uid="{169A39A9-0E1D-4C7C-8820-89DF1E746A9A}"/>
    <cellStyle name="Normal 38" xfId="141" xr:uid="{7A6DA067-662D-45EA-B96B-C38BF7EA36C6}"/>
    <cellStyle name="Normal 39" xfId="142" xr:uid="{FE3B319E-C7E9-474F-85DA-A7988B0179E9}"/>
    <cellStyle name="Normal 4" xfId="143" xr:uid="{AFD4BBA2-D2FB-4A3B-A8EE-144A36ECD606}"/>
    <cellStyle name="Normal 40" xfId="144" xr:uid="{A9E9C116-2A6D-4204-9FDA-D044D7503C18}"/>
    <cellStyle name="Normal 41" xfId="145" xr:uid="{85BB3581-CFE8-4028-BCDC-0B4D9BD21702}"/>
    <cellStyle name="Normal 42" xfId="146" xr:uid="{37554F9F-FF38-4D20-AAE3-52DC3BB9A9AC}"/>
    <cellStyle name="Normal 43" xfId="147" xr:uid="{83CD0408-DB08-4BDF-AE49-25E3B06DC569}"/>
    <cellStyle name="Normal 44" xfId="148" xr:uid="{838232C3-BE34-4B21-87F9-E41FE32B23F9}"/>
    <cellStyle name="Normal 45" xfId="149" xr:uid="{CB78978B-3A0E-414E-A544-CA085DC402C6}"/>
    <cellStyle name="Normal 46" xfId="150" xr:uid="{68996EDC-4AE5-4E06-88F5-A03C014FCBBC}"/>
    <cellStyle name="Normal 47" xfId="151" xr:uid="{499218AF-3317-4FA5-B8EF-019D9150BBE1}"/>
    <cellStyle name="Normal 48" xfId="152" xr:uid="{BBFB49E8-18F7-479F-BA4E-F74AE79381C9}"/>
    <cellStyle name="Normal 49" xfId="153" xr:uid="{F088C38D-C172-4679-9203-197ACB2A625C}"/>
    <cellStyle name="Normal 5" xfId="154" xr:uid="{1E0C118D-B05D-4293-90EA-D52DD36D8A62}"/>
    <cellStyle name="Normal 50" xfId="155" xr:uid="{8E99F857-A344-415B-B982-E6990574AEBD}"/>
    <cellStyle name="Normal 51" xfId="156" xr:uid="{F00BD895-0503-4753-A9CA-CF85B33F3ABB}"/>
    <cellStyle name="Normal 52" xfId="157" xr:uid="{2743E199-49A3-4D48-8FA7-1A74D388C384}"/>
    <cellStyle name="Normal 53" xfId="158" xr:uid="{195E009B-AD5E-4043-925E-AEEA332CAD49}"/>
    <cellStyle name="Normal 54" xfId="159" xr:uid="{FA0C78D3-1001-41D8-AACE-CCD879D6A152}"/>
    <cellStyle name="Normal 55" xfId="160" xr:uid="{2DB9FDCC-89FD-4950-A4FE-DDD7F21D98D4}"/>
    <cellStyle name="Normal 56" xfId="161" xr:uid="{E5DB9A9B-7BF8-4D16-8989-189651DFA049}"/>
    <cellStyle name="Normal 57" xfId="162" xr:uid="{2A3D1B01-DE0A-4601-B3EB-28B9816F915A}"/>
    <cellStyle name="Normal 58" xfId="163" xr:uid="{F2E15590-7ACF-4C27-9081-C1F52A329F60}"/>
    <cellStyle name="Normal 59" xfId="164" xr:uid="{7EA276D8-59F4-445B-8F9E-79E9EAFB1CA5}"/>
    <cellStyle name="Normal 6" xfId="165" xr:uid="{4A8B3796-79E6-4EF0-8CFC-B1029B0BB2A3}"/>
    <cellStyle name="Normal 60" xfId="166" xr:uid="{2FF90AED-1152-49EA-B67E-68983B23DE5B}"/>
    <cellStyle name="Normal 61" xfId="167" xr:uid="{80F5D74A-9C22-46AF-A65D-1109BFC54D0E}"/>
    <cellStyle name="Normal 62" xfId="168" xr:uid="{8CF063D0-8072-496C-AF87-9896F4A65C23}"/>
    <cellStyle name="Normal 63" xfId="169" xr:uid="{5760A27A-FC9B-4C07-8EB0-82C6778ADF20}"/>
    <cellStyle name="Normal 64" xfId="170" xr:uid="{990076D6-A5A1-4894-B668-BD3C74863E0F}"/>
    <cellStyle name="Normal 65" xfId="171" xr:uid="{8354A121-D90D-4799-92A8-A33B41CDE4F4}"/>
    <cellStyle name="Normal 66" xfId="172" xr:uid="{42F321F9-0C61-47B5-B625-6F4BC3B29FC4}"/>
    <cellStyle name="Normal 67" xfId="173" xr:uid="{538EB6AD-78FC-4CDD-9ED1-FBFF543CEA90}"/>
    <cellStyle name="Normal 68" xfId="174" xr:uid="{5C1AAC54-DC1A-49B6-AC77-56FD0B7CD1E6}"/>
    <cellStyle name="Normal 69" xfId="175" xr:uid="{E710455A-22A4-487A-AE26-AE2F29DFA1B7}"/>
    <cellStyle name="Normal 7" xfId="176" xr:uid="{865110DC-E817-447B-94B9-37FF2337C0FE}"/>
    <cellStyle name="Normal 70" xfId="177" xr:uid="{892A550E-A19C-4151-9B5A-82970BA5907E}"/>
    <cellStyle name="Normal 71" xfId="178" xr:uid="{E7C67CDE-B7B8-4106-8485-D8B6846F6F5A}"/>
    <cellStyle name="Normal 72" xfId="179" xr:uid="{9C142EC7-67EA-4618-A39F-13DD0AFABC36}"/>
    <cellStyle name="Normal 73" xfId="180" xr:uid="{123FC8A6-FC0B-4C24-B2A0-B53949D235BF}"/>
    <cellStyle name="Normal 74" xfId="181" xr:uid="{4399F013-44B8-4078-9086-1096EFCF003A}"/>
    <cellStyle name="Normal 75" xfId="182" xr:uid="{5E07B07D-53C4-4E6F-8FEB-01AB693124DC}"/>
    <cellStyle name="Normal 76" xfId="183" xr:uid="{90337821-6692-4BB3-9EBC-FE054645ECF8}"/>
    <cellStyle name="Normal 77" xfId="184" xr:uid="{BCD95A4C-F7D4-4FF5-A85F-5B4A638298A7}"/>
    <cellStyle name="Normal 78" xfId="185" xr:uid="{91F2C8C3-7AF8-4E46-A80E-653F562C8DB4}"/>
    <cellStyle name="Normal 79" xfId="186" xr:uid="{0E810279-A579-44BE-B0E2-68252AC6971A}"/>
    <cellStyle name="Normal 8" xfId="187" xr:uid="{1F96C230-F9DD-472A-AB2C-C946E9CC0BDE}"/>
    <cellStyle name="Normal 80" xfId="188" xr:uid="{406088E4-A86F-4FF6-8F4D-B1783B5151E7}"/>
    <cellStyle name="Normal 81" xfId="189" xr:uid="{06BCE7DF-920F-45A7-B624-A6FDB0061274}"/>
    <cellStyle name="Normal 82" xfId="190" xr:uid="{862CBA5D-A211-46B0-AA8C-15DE7F9C1B77}"/>
    <cellStyle name="Normal 83" xfId="191" xr:uid="{A4EE5345-B16C-4C19-8F3E-20E7C7C6D748}"/>
    <cellStyle name="Normal 84" xfId="192" xr:uid="{11FD5E84-90F2-4363-84AA-76D9F3A95654}"/>
    <cellStyle name="Normal 85" xfId="193" xr:uid="{E28905C5-0BE4-4ECC-BB7F-FBBD5A483CEC}"/>
    <cellStyle name="Normal 86" xfId="194" xr:uid="{7D8BC118-55D1-48C4-8F64-5BEA68B23B56}"/>
    <cellStyle name="Normal 87" xfId="195" xr:uid="{C48D5333-769F-4B4D-8108-F109EAE6953B}"/>
    <cellStyle name="Normal 88" xfId="196" xr:uid="{4A69B1EE-E7B7-4E46-9E0B-550154015E70}"/>
    <cellStyle name="Normal 89" xfId="197" xr:uid="{9290B98B-E0DA-4A21-9DF5-08DB0760AEB8}"/>
    <cellStyle name="Normal 9" xfId="198" xr:uid="{14F7B686-0BBF-4E9D-B612-02EA906D208C}"/>
    <cellStyle name="Normal 90" xfId="199" xr:uid="{E459270C-DF72-4CDD-8F85-BFD757E423FE}"/>
    <cellStyle name="Normal 91" xfId="200" xr:uid="{47B603DF-4D40-4C80-A61B-6552FF66BDEB}"/>
    <cellStyle name="Normal 92" xfId="201" xr:uid="{0B53607B-8276-45A9-8644-B6BCB1F534AC}"/>
    <cellStyle name="Normal 93" xfId="202" xr:uid="{1C5C45E2-C00C-4184-8092-C7FF4D1064E6}"/>
    <cellStyle name="Normal 94" xfId="203" xr:uid="{E0E2206D-6103-4726-A978-EE072EBA9CDD}"/>
    <cellStyle name="Normal 95" xfId="204" xr:uid="{51062A81-DE2A-4D6C-9C7D-EBE161E19993}"/>
    <cellStyle name="Normal 96" xfId="205" xr:uid="{1C519199-257F-4B0A-AA8C-E6A17ADA28B0}"/>
    <cellStyle name="Normal 97" xfId="206" xr:uid="{57C20E2F-EAF0-4475-83FF-09D9B52456EB}"/>
    <cellStyle name="Normal 98" xfId="207" xr:uid="{2505D00F-26C9-4A47-950E-3E489AFA3853}"/>
    <cellStyle name="Normal 99" xfId="208" xr:uid="{F78826E0-47F5-4006-B213-E84E13822990}"/>
    <cellStyle name="normální_Rezervy_prez_1_12_03" xfId="209" xr:uid="{68C8C4FE-414E-44BC-861B-239A6253C498}"/>
    <cellStyle name="Normalno" xfId="0" builtinId="0"/>
    <cellStyle name="Normalno 2" xfId="1" xr:uid="{00000000-0005-0000-0000-000004000000}"/>
    <cellStyle name="Normalno 2 2" xfId="5" xr:uid="{00000000-0005-0000-0000-000005000000}"/>
    <cellStyle name="Normalno 3" xfId="6" xr:uid="{00000000-0005-0000-0000-000006000000}"/>
    <cellStyle name="Note 2" xfId="210" xr:uid="{81CEA5BD-80A5-4E5C-B079-A304A9288E80}"/>
    <cellStyle name="Note 3" xfId="234" xr:uid="{15F4D113-B96F-4983-B2C8-938A1C4FC10E}"/>
    <cellStyle name="Note 4" xfId="238" xr:uid="{A83691F4-DDAE-4D45-97E3-277EF955CF0E}"/>
    <cellStyle name="Note 5" xfId="239" xr:uid="{C5348E65-5AFC-4C51-9603-8EFF1AD3A579}"/>
    <cellStyle name="Obično 2" xfId="2" xr:uid="{00000000-0005-0000-0000-000007000000}"/>
    <cellStyle name="Obično 2 2" xfId="3" xr:uid="{00000000-0005-0000-0000-000008000000}"/>
    <cellStyle name="Obično 3" xfId="7" xr:uid="{00000000-0005-0000-0000-000009000000}"/>
    <cellStyle name="Obično 3 2" xfId="218" xr:uid="{E32A3A0F-31AD-47F7-BBC9-1BE109AD51E6}"/>
    <cellStyle name="Obično 3 2 2" xfId="261" xr:uid="{A7934BD7-4247-47C1-8518-11E2637E3775}"/>
    <cellStyle name="Obično 3 3" xfId="221" xr:uid="{6850EE96-097A-4F6A-A344-DD0687E6424E}"/>
    <cellStyle name="Obično 3 3 2" xfId="263" xr:uid="{608A0930-E332-4A51-A3B9-8EAC95C8431B}"/>
    <cellStyle name="Obično 3 4" xfId="223" xr:uid="{0C59CB40-B2E6-4ECE-93E7-848350FCA710}"/>
    <cellStyle name="Obično 3 4 2" xfId="265" xr:uid="{A58E2369-E88C-4D12-812F-6C513AF20F69}"/>
    <cellStyle name="Obično 3 5" xfId="225" xr:uid="{D3437284-2943-45D4-91A0-C4CF0B5D4372}"/>
    <cellStyle name="Obično 3 5 2" xfId="267" xr:uid="{8B0E4D1C-E68C-4ACB-B043-89A4C7CB17D1}"/>
    <cellStyle name="Obično 3 6" xfId="227" xr:uid="{1506968E-8375-4E91-AAE5-3C638D432FED}"/>
    <cellStyle name="Obično 3 6 2" xfId="269" xr:uid="{82AAB37C-E400-46CC-98AD-D023D6BFF2BF}"/>
    <cellStyle name="Obično 3 7" xfId="259" xr:uid="{BAA5088D-5CE0-4B43-A799-DF830523B7D8}"/>
    <cellStyle name="Obično 4" xfId="4" xr:uid="{00000000-0005-0000-0000-00000A000000}"/>
    <cellStyle name="Obično 4 2" xfId="8" xr:uid="{00000000-0005-0000-0000-00000B000000}"/>
    <cellStyle name="Obično_12a Izvjestaji drustava za osiguranje" xfId="219" xr:uid="{130509CF-D0E2-4BC4-8A9A-E957729346F6}"/>
    <cellStyle name="Output 2" xfId="211" xr:uid="{8F4BDE40-74BA-4BDB-8C83-F59E6847734E}"/>
    <cellStyle name="Output 2 2" xfId="256" xr:uid="{1D04379F-20E1-4B20-8F3C-82DAE2C9B52A}"/>
    <cellStyle name="Output 2 3" xfId="276" xr:uid="{428E0B15-82F5-406A-9DDC-220F356D8440}"/>
    <cellStyle name="Output 2 4" xfId="245" xr:uid="{9BB58BF6-4390-4D7F-9466-168873B6385F}"/>
    <cellStyle name="Output 3" xfId="235" xr:uid="{B1B50D48-938D-47AF-8774-D04692F0F2E5}"/>
    <cellStyle name="Output 3 2" xfId="254" xr:uid="{B9771A51-7A1B-4355-AE48-14D97B7012A8}"/>
    <cellStyle name="Output 3 3" xfId="274" xr:uid="{8EF0A61F-43CB-431D-B486-EF2254A92206}"/>
    <cellStyle name="Output 3 4" xfId="243" xr:uid="{0773D2E9-1786-4051-9BA9-450566A70C47}"/>
    <cellStyle name="Output 4" xfId="229" xr:uid="{B3226F5D-0546-480F-BE63-48D31A0A542F}"/>
    <cellStyle name="Percent 2" xfId="253" xr:uid="{6ED67B91-0063-4BC6-A2DD-431C5BBF87C1}"/>
    <cellStyle name="Standard_0103_s Versicherung" xfId="212" xr:uid="{6D02C13B-F609-46F1-A1D0-BC3567DDAE81}"/>
    <cellStyle name="Title 2" xfId="213" xr:uid="{13073C74-4897-4D25-B552-F9A5CE48E31C}"/>
    <cellStyle name="Total 2" xfId="214" xr:uid="{93F05352-E08C-4E91-AE0E-E8A668CB3E16}"/>
    <cellStyle name="Total 2 2" xfId="257" xr:uid="{1932D3F0-E368-4287-A660-259DF9F5C5FF}"/>
    <cellStyle name="Total 2 3" xfId="277" xr:uid="{4FF3FD53-3A12-4565-A0DA-8E2B98B5F5F8}"/>
    <cellStyle name="Total 2 4" xfId="240" xr:uid="{19E5E35F-4814-46C8-B3A6-38B69A82A9DE}"/>
    <cellStyle name="Total 3" xfId="236" xr:uid="{2F1AFA38-9142-4D82-B16B-2E6E6751C0E4}"/>
    <cellStyle name="Total 3 2" xfId="255" xr:uid="{58E54178-0D64-4BFF-90AC-E0DFDA93FB4B}"/>
    <cellStyle name="Total 3 3" xfId="275" xr:uid="{8B02DB49-0B95-4C43-8294-5EB0C3F107A0}"/>
    <cellStyle name="Total 3 4" xfId="252" xr:uid="{ABA07981-E9C4-493F-9B24-766ED06409BA}"/>
    <cellStyle name="Total 4" xfId="228" xr:uid="{6A71B9C5-1ED6-4674-B702-8BCE3AD9E02A}"/>
    <cellStyle name="Warning Text 2" xfId="215" xr:uid="{7BE08C2E-4233-4C06-B7B7-E60CF16B95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5"/>
  <sheetViews>
    <sheetView showGridLines="0" tabSelected="1" showRuler="0" view="pageLayout" zoomScale="65" zoomScaleNormal="70" zoomScalePageLayoutView="65" workbookViewId="0">
      <selection activeCell="A5" sqref="A5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  <col min="7" max="8" width="12.28515625" customWidth="1"/>
    <col min="9" max="9" width="15.42578125" customWidth="1"/>
    <col min="10" max="10" width="10" customWidth="1"/>
  </cols>
  <sheetData>
    <row r="1" spans="1:12" x14ac:dyDescent="0.25">
      <c r="B1" s="15"/>
    </row>
    <row r="5" spans="1:12" x14ac:dyDescent="0.25">
      <c r="A5" s="32" t="s">
        <v>53</v>
      </c>
      <c r="C5" s="11"/>
      <c r="D5" s="3"/>
      <c r="E5" s="3"/>
      <c r="F5" s="3"/>
      <c r="G5" s="11"/>
      <c r="H5" s="3"/>
      <c r="I5" s="3"/>
      <c r="J5" s="3"/>
    </row>
    <row r="6" spans="1:12" x14ac:dyDescent="0.25">
      <c r="C6" s="4"/>
      <c r="D6" s="4"/>
      <c r="E6" s="4"/>
      <c r="F6" s="4"/>
      <c r="G6" s="4"/>
      <c r="H6" s="4"/>
      <c r="I6" s="4"/>
      <c r="J6" s="4"/>
    </row>
    <row r="7" spans="1:12" ht="15.75" thickBot="1" x14ac:dyDescent="0.3">
      <c r="C7" s="4"/>
      <c r="D7" s="4"/>
      <c r="E7" s="4"/>
      <c r="F7" s="4"/>
      <c r="G7" s="4"/>
      <c r="H7" s="4"/>
      <c r="I7" s="4"/>
      <c r="J7" s="4"/>
    </row>
    <row r="8" spans="1:12" ht="18" customHeight="1" x14ac:dyDescent="0.25">
      <c r="A8" s="10"/>
      <c r="B8" s="76" t="s">
        <v>26</v>
      </c>
      <c r="C8" s="76"/>
      <c r="D8" s="76"/>
      <c r="E8" s="76"/>
      <c r="F8" s="76"/>
      <c r="G8" s="76"/>
      <c r="H8" s="76"/>
      <c r="I8" s="76"/>
      <c r="J8" s="79"/>
    </row>
    <row r="9" spans="1:12" ht="38.25" customHeight="1" x14ac:dyDescent="0.25">
      <c r="A9" s="8" t="s">
        <v>49</v>
      </c>
      <c r="B9" s="77"/>
      <c r="C9" s="33" t="s">
        <v>51</v>
      </c>
      <c r="D9" s="33" t="s">
        <v>50</v>
      </c>
      <c r="E9" s="33" t="s">
        <v>52</v>
      </c>
      <c r="F9" s="33" t="s">
        <v>50</v>
      </c>
      <c r="G9" s="33" t="s">
        <v>51</v>
      </c>
      <c r="H9" s="33" t="s">
        <v>50</v>
      </c>
      <c r="I9" s="33" t="s">
        <v>52</v>
      </c>
      <c r="J9" s="51" t="s">
        <v>50</v>
      </c>
    </row>
    <row r="10" spans="1:12" ht="31.5" customHeight="1" thickBot="1" x14ac:dyDescent="0.3">
      <c r="A10" s="7"/>
      <c r="B10" s="78"/>
      <c r="C10" s="9" t="s">
        <v>56</v>
      </c>
      <c r="D10" s="9" t="s">
        <v>25</v>
      </c>
      <c r="E10" s="9" t="s">
        <v>56</v>
      </c>
      <c r="F10" s="9" t="s">
        <v>25</v>
      </c>
      <c r="G10" s="9" t="s">
        <v>57</v>
      </c>
      <c r="H10" s="9" t="s">
        <v>25</v>
      </c>
      <c r="I10" s="9" t="s">
        <v>57</v>
      </c>
      <c r="J10" s="52" t="s">
        <v>25</v>
      </c>
    </row>
    <row r="11" spans="1:12" x14ac:dyDescent="0.25">
      <c r="A11" s="26" t="s">
        <v>0</v>
      </c>
      <c r="B11" s="59" t="s">
        <v>27</v>
      </c>
      <c r="C11" s="22">
        <f>FBiH!C11+RS!C11</f>
        <v>4086</v>
      </c>
      <c r="D11" s="47">
        <f t="shared" ref="D11:D34" si="0">C11/C$35*100</f>
        <v>10.821834361840189</v>
      </c>
      <c r="E11" s="22">
        <f>FBiH!E11+RS!E11</f>
        <v>5628953.8899999997</v>
      </c>
      <c r="F11" s="44">
        <f t="shared" ref="F11:F34" si="1">E11/E$35*100</f>
        <v>5.8760092155377599</v>
      </c>
      <c r="G11" s="22">
        <f>FBiH!G11+RS!G11</f>
        <v>4444</v>
      </c>
      <c r="H11" s="47">
        <f t="shared" ref="H11:H34" si="2">G11/G$35*100</f>
        <v>10.668843328371826</v>
      </c>
      <c r="I11" s="22">
        <f>FBiH!I11+RS!I11</f>
        <v>6151712.4800000004</v>
      </c>
      <c r="J11" s="44">
        <f t="shared" ref="J11:J34" si="3">I11/I$35*100</f>
        <v>6.3360487166536892</v>
      </c>
    </row>
    <row r="12" spans="1:12" x14ac:dyDescent="0.25">
      <c r="A12" s="27" t="s">
        <v>1</v>
      </c>
      <c r="B12" s="59" t="s">
        <v>28</v>
      </c>
      <c r="C12" s="22">
        <f>FBiH!C12+RS!C12</f>
        <v>5951</v>
      </c>
      <c r="D12" s="47">
        <f t="shared" si="0"/>
        <v>15.761315782503907</v>
      </c>
      <c r="E12" s="22">
        <f>FBiH!E12+RS!E12</f>
        <v>1254982.54</v>
      </c>
      <c r="F12" s="44">
        <f t="shared" si="1"/>
        <v>1.3100638439194936</v>
      </c>
      <c r="G12" s="22">
        <f>FBiH!G12+RS!G12</f>
        <v>8577</v>
      </c>
      <c r="H12" s="47">
        <f t="shared" si="2"/>
        <v>20.591059682143374</v>
      </c>
      <c r="I12" s="22">
        <f>FBiH!I12+RS!I12</f>
        <v>1729817.65</v>
      </c>
      <c r="J12" s="44">
        <f t="shared" si="3"/>
        <v>1.7816516843009864</v>
      </c>
      <c r="L12" s="1"/>
    </row>
    <row r="13" spans="1:12" x14ac:dyDescent="0.25">
      <c r="A13" s="27" t="s">
        <v>2</v>
      </c>
      <c r="B13" s="59" t="s">
        <v>29</v>
      </c>
      <c r="C13" s="22">
        <f>FBiH!C13+RS!C13</f>
        <v>6812</v>
      </c>
      <c r="D13" s="47">
        <f t="shared" si="0"/>
        <v>18.041687634081097</v>
      </c>
      <c r="E13" s="22">
        <f>FBiH!E13+RS!E13</f>
        <v>14608956.58</v>
      </c>
      <c r="F13" s="44">
        <f t="shared" si="1"/>
        <v>15.25014508396888</v>
      </c>
      <c r="G13" s="22">
        <f>FBiH!G13+RS!G13</f>
        <v>6815</v>
      </c>
      <c r="H13" s="47">
        <f t="shared" si="2"/>
        <v>16.360973736015751</v>
      </c>
      <c r="I13" s="22">
        <f>FBiH!I13+RS!I13</f>
        <v>15212024</v>
      </c>
      <c r="J13" s="44">
        <f t="shared" si="3"/>
        <v>15.667852724954582</v>
      </c>
    </row>
    <row r="14" spans="1:12" x14ac:dyDescent="0.25">
      <c r="A14" s="27" t="s">
        <v>3</v>
      </c>
      <c r="B14" s="59" t="s">
        <v>30</v>
      </c>
      <c r="C14" s="22">
        <f>FBiH!C14+RS!C14</f>
        <v>0</v>
      </c>
      <c r="D14" s="47">
        <f t="shared" si="0"/>
        <v>0</v>
      </c>
      <c r="E14" s="22">
        <f>FBiH!E14+RS!E14</f>
        <v>0</v>
      </c>
      <c r="F14" s="44">
        <f t="shared" si="1"/>
        <v>0</v>
      </c>
      <c r="G14" s="22">
        <f>FBiH!G14+RS!G14</f>
        <v>0</v>
      </c>
      <c r="H14" s="47">
        <f t="shared" si="2"/>
        <v>0</v>
      </c>
      <c r="I14" s="22">
        <f>FBiH!I14+RS!I14</f>
        <v>0</v>
      </c>
      <c r="J14" s="44">
        <f t="shared" si="3"/>
        <v>0</v>
      </c>
    </row>
    <row r="15" spans="1:12" x14ac:dyDescent="0.25">
      <c r="A15" s="27" t="s">
        <v>4</v>
      </c>
      <c r="B15" s="59" t="s">
        <v>31</v>
      </c>
      <c r="C15" s="22">
        <f>FBiH!C15+RS!C15</f>
        <v>0</v>
      </c>
      <c r="D15" s="47">
        <f t="shared" si="0"/>
        <v>0</v>
      </c>
      <c r="E15" s="22">
        <f>FBiH!E15+RS!E15</f>
        <v>0</v>
      </c>
      <c r="F15" s="44">
        <f t="shared" si="1"/>
        <v>0</v>
      </c>
      <c r="G15" s="22">
        <f>FBiH!G15+RS!G15</f>
        <v>0</v>
      </c>
      <c r="H15" s="47">
        <f t="shared" si="2"/>
        <v>0</v>
      </c>
      <c r="I15" s="22">
        <f>FBiH!I15+RS!I15</f>
        <v>0</v>
      </c>
      <c r="J15" s="44">
        <f t="shared" si="3"/>
        <v>0</v>
      </c>
    </row>
    <row r="16" spans="1:12" x14ac:dyDescent="0.25">
      <c r="A16" s="27" t="s">
        <v>5</v>
      </c>
      <c r="B16" s="59" t="s">
        <v>32</v>
      </c>
      <c r="C16" s="22">
        <f>FBiH!C16+RS!C16</f>
        <v>0</v>
      </c>
      <c r="D16" s="47">
        <f t="shared" si="0"/>
        <v>0</v>
      </c>
      <c r="E16" s="22">
        <f>FBiH!E16+RS!E16</f>
        <v>0</v>
      </c>
      <c r="F16" s="44">
        <f t="shared" si="1"/>
        <v>0</v>
      </c>
      <c r="G16" s="22">
        <f>FBiH!G16+RS!G16</f>
        <v>2</v>
      </c>
      <c r="H16" s="47">
        <f t="shared" si="2"/>
        <v>4.8014596437316948E-3</v>
      </c>
      <c r="I16" s="22">
        <f>FBiH!I16+RS!I16</f>
        <v>245570.06</v>
      </c>
      <c r="J16" s="44">
        <f t="shared" si="3"/>
        <v>0.25292857372156785</v>
      </c>
    </row>
    <row r="17" spans="1:10" x14ac:dyDescent="0.25">
      <c r="A17" s="27" t="s">
        <v>6</v>
      </c>
      <c r="B17" s="59" t="s">
        <v>58</v>
      </c>
      <c r="C17" s="22">
        <f>FBiH!C17+RS!C17</f>
        <v>83</v>
      </c>
      <c r="D17" s="47">
        <f t="shared" si="0"/>
        <v>0.21982678708583839</v>
      </c>
      <c r="E17" s="22">
        <f>FBiH!E17+RS!E17</f>
        <v>208608.77</v>
      </c>
      <c r="F17" s="44">
        <f t="shared" si="1"/>
        <v>0.21776462890194273</v>
      </c>
      <c r="G17" s="22">
        <f>FBiH!G17+RS!G17</f>
        <v>64</v>
      </c>
      <c r="H17" s="47">
        <f t="shared" si="2"/>
        <v>0.15364670859941423</v>
      </c>
      <c r="I17" s="22">
        <f>FBiH!I17+RS!I17</f>
        <v>216117.97999999998</v>
      </c>
      <c r="J17" s="44">
        <f t="shared" si="3"/>
        <v>0.22259396131998474</v>
      </c>
    </row>
    <row r="18" spans="1:10" x14ac:dyDescent="0.25">
      <c r="A18" s="27" t="s">
        <v>7</v>
      </c>
      <c r="B18" s="59" t="s">
        <v>33</v>
      </c>
      <c r="C18" s="22">
        <f>FBiH!C18+RS!C18</f>
        <v>594</v>
      </c>
      <c r="D18" s="47">
        <f t="shared" si="0"/>
        <v>1.5732182111926265</v>
      </c>
      <c r="E18" s="22">
        <f>FBiH!E18+RS!E18</f>
        <v>4913324.43</v>
      </c>
      <c r="F18" s="44">
        <f t="shared" si="1"/>
        <v>5.1289707099744621</v>
      </c>
      <c r="G18" s="22">
        <f>FBiH!G18+RS!G18</f>
        <v>535</v>
      </c>
      <c r="H18" s="47">
        <f t="shared" si="2"/>
        <v>1.2843904546982281</v>
      </c>
      <c r="I18" s="22">
        <f>FBiH!I18+RS!I18</f>
        <v>2913829.62</v>
      </c>
      <c r="J18" s="44">
        <f t="shared" si="3"/>
        <v>3.0011426061233122</v>
      </c>
    </row>
    <row r="19" spans="1:10" x14ac:dyDescent="0.25">
      <c r="A19" s="27" t="s">
        <v>8</v>
      </c>
      <c r="B19" s="59" t="s">
        <v>34</v>
      </c>
      <c r="C19" s="22">
        <f>FBiH!C19+RS!C19</f>
        <v>637</v>
      </c>
      <c r="D19" s="47">
        <f t="shared" si="0"/>
        <v>1.687104377996133</v>
      </c>
      <c r="E19" s="22">
        <f>FBiH!E19+RS!E19</f>
        <v>1447771.15</v>
      </c>
      <c r="F19" s="44">
        <f t="shared" si="1"/>
        <v>1.5113139644833189</v>
      </c>
      <c r="G19" s="22">
        <f>FBiH!G19+RS!G19</f>
        <v>648</v>
      </c>
      <c r="H19" s="47">
        <f t="shared" si="2"/>
        <v>1.555672924569069</v>
      </c>
      <c r="I19" s="22">
        <f>FBiH!I19+RS!I19</f>
        <v>1099724.6400000001</v>
      </c>
      <c r="J19" s="44">
        <f t="shared" si="3"/>
        <v>1.1326779196196179</v>
      </c>
    </row>
    <row r="20" spans="1:10" s="13" customFormat="1" x14ac:dyDescent="0.25">
      <c r="A20" s="27" t="s">
        <v>9</v>
      </c>
      <c r="B20" s="59" t="s">
        <v>35</v>
      </c>
      <c r="C20" s="22">
        <f>FBiH!C20+RS!C20</f>
        <v>13924</v>
      </c>
      <c r="D20" s="47">
        <f t="shared" si="0"/>
        <v>36.877929920279684</v>
      </c>
      <c r="E20" s="22">
        <f>FBiH!E20+RS!E20</f>
        <v>39163049.969999999</v>
      </c>
      <c r="F20" s="44">
        <f t="shared" si="1"/>
        <v>40.881919985364419</v>
      </c>
      <c r="G20" s="22">
        <f>FBiH!G20+RS!G20</f>
        <v>14302</v>
      </c>
      <c r="H20" s="47">
        <f t="shared" si="2"/>
        <v>34.335237912325347</v>
      </c>
      <c r="I20" s="22">
        <f>FBiH!I20+RS!I20</f>
        <v>42000296.329999998</v>
      </c>
      <c r="J20" s="44">
        <f t="shared" si="3"/>
        <v>43.258836385144434</v>
      </c>
    </row>
    <row r="21" spans="1:10" s="13" customFormat="1" x14ac:dyDescent="0.25">
      <c r="A21" s="27" t="s">
        <v>10</v>
      </c>
      <c r="B21" s="59" t="s">
        <v>36</v>
      </c>
      <c r="C21" s="22">
        <f>FBiH!C21+RS!C21</f>
        <v>0</v>
      </c>
      <c r="D21" s="47">
        <f t="shared" si="0"/>
        <v>0</v>
      </c>
      <c r="E21" s="22">
        <f>FBiH!E21+RS!E21</f>
        <v>0</v>
      </c>
      <c r="F21" s="44">
        <f t="shared" si="1"/>
        <v>0</v>
      </c>
      <c r="G21" s="22">
        <f>FBiH!G21+RS!G21</f>
        <v>0</v>
      </c>
      <c r="H21" s="47">
        <f t="shared" si="2"/>
        <v>0</v>
      </c>
      <c r="I21" s="22">
        <f>FBiH!I21+RS!I21</f>
        <v>0</v>
      </c>
      <c r="J21" s="44">
        <f t="shared" si="3"/>
        <v>0</v>
      </c>
    </row>
    <row r="22" spans="1:10" x14ac:dyDescent="0.25">
      <c r="A22" s="27" t="s">
        <v>11</v>
      </c>
      <c r="B22" s="59" t="s">
        <v>37</v>
      </c>
      <c r="C22" s="22">
        <f>FBiH!C22+RS!C22</f>
        <v>0</v>
      </c>
      <c r="D22" s="47">
        <f t="shared" si="0"/>
        <v>0</v>
      </c>
      <c r="E22" s="22">
        <f>FBiH!E22+RS!E22</f>
        <v>10</v>
      </c>
      <c r="F22" s="44">
        <f t="shared" si="1"/>
        <v>1.0438900958092161E-5</v>
      </c>
      <c r="G22" s="22">
        <f>FBiH!G22+RS!G22</f>
        <v>0</v>
      </c>
      <c r="H22" s="47">
        <f t="shared" si="2"/>
        <v>0</v>
      </c>
      <c r="I22" s="22">
        <f>FBiH!I22+RS!I22</f>
        <v>0</v>
      </c>
      <c r="J22" s="44">
        <f t="shared" si="3"/>
        <v>0</v>
      </c>
    </row>
    <row r="23" spans="1:10" x14ac:dyDescent="0.25">
      <c r="A23" s="27" t="s">
        <v>12</v>
      </c>
      <c r="B23" s="59" t="s">
        <v>38</v>
      </c>
      <c r="C23" s="22">
        <f>FBiH!C23+RS!C23</f>
        <v>312</v>
      </c>
      <c r="D23" s="47">
        <f t="shared" si="0"/>
        <v>0.82633683820218762</v>
      </c>
      <c r="E23" s="22">
        <f>FBiH!E23+RS!E23</f>
        <v>440052</v>
      </c>
      <c r="F23" s="44">
        <f t="shared" si="1"/>
        <v>0.45936592444103719</v>
      </c>
      <c r="G23" s="22">
        <f>FBiH!G23+RS!G23</f>
        <v>431</v>
      </c>
      <c r="H23" s="47">
        <f t="shared" si="2"/>
        <v>1.0347145532241802</v>
      </c>
      <c r="I23" s="22">
        <f>FBiH!I23+RS!I23</f>
        <v>414173.6</v>
      </c>
      <c r="J23" s="44">
        <f t="shared" si="3"/>
        <v>0.4265843235169921</v>
      </c>
    </row>
    <row r="24" spans="1:10" x14ac:dyDescent="0.25">
      <c r="A24" s="27" t="s">
        <v>13</v>
      </c>
      <c r="B24" s="59" t="s">
        <v>39</v>
      </c>
      <c r="C24" s="22">
        <f>FBiH!C24+RS!C24</f>
        <v>198</v>
      </c>
      <c r="D24" s="47">
        <f t="shared" si="0"/>
        <v>0.52440607039754217</v>
      </c>
      <c r="E24" s="22">
        <f>FBiH!E24+RS!E24</f>
        <v>511557.4</v>
      </c>
      <c r="F24" s="44">
        <f t="shared" si="1"/>
        <v>0.53400970329791353</v>
      </c>
      <c r="G24" s="22">
        <f>FBiH!G24+RS!G24</f>
        <v>210</v>
      </c>
      <c r="H24" s="47">
        <f t="shared" si="2"/>
        <v>0.50415326259182791</v>
      </c>
      <c r="I24" s="22">
        <f>FBiH!I24+RS!I24</f>
        <v>554853.38</v>
      </c>
      <c r="J24" s="44">
        <f t="shared" si="3"/>
        <v>0.57147957706241193</v>
      </c>
    </row>
    <row r="25" spans="1:10" x14ac:dyDescent="0.25">
      <c r="A25" s="27" t="s">
        <v>14</v>
      </c>
      <c r="B25" s="59" t="s">
        <v>59</v>
      </c>
      <c r="C25" s="22">
        <f>FBiH!C25+RS!C25</f>
        <v>27</v>
      </c>
      <c r="D25" s="47">
        <f t="shared" si="0"/>
        <v>7.1509918690573937E-2</v>
      </c>
      <c r="E25" s="22">
        <f>FBiH!E25+RS!E25</f>
        <v>28837</v>
      </c>
      <c r="F25" s="44">
        <f t="shared" si="1"/>
        <v>3.0102658692850365E-2</v>
      </c>
      <c r="G25" s="22">
        <f>FBiH!G25+RS!G25</f>
        <v>44</v>
      </c>
      <c r="H25" s="47">
        <f t="shared" si="2"/>
        <v>0.10563211216209729</v>
      </c>
      <c r="I25" s="22">
        <f>FBiH!I25+RS!I25</f>
        <v>62829</v>
      </c>
      <c r="J25" s="44">
        <f t="shared" si="3"/>
        <v>6.4711672743625132E-2</v>
      </c>
    </row>
    <row r="26" spans="1:10" x14ac:dyDescent="0.25">
      <c r="A26" s="27" t="s">
        <v>15</v>
      </c>
      <c r="B26" s="59" t="s">
        <v>60</v>
      </c>
      <c r="C26" s="22">
        <f>FBiH!C26+RS!C26</f>
        <v>274</v>
      </c>
      <c r="D26" s="47">
        <f t="shared" si="0"/>
        <v>0.72569324893397247</v>
      </c>
      <c r="E26" s="22">
        <f>FBiH!E26+RS!E26</f>
        <v>97138.43</v>
      </c>
      <c r="F26" s="44">
        <f t="shared" si="1"/>
        <v>0.10140184499945683</v>
      </c>
      <c r="G26" s="22">
        <f>FBiH!G26+RS!G26</f>
        <v>658</v>
      </c>
      <c r="H26" s="47">
        <f t="shared" si="2"/>
        <v>1.5796802227877276</v>
      </c>
      <c r="I26" s="22">
        <f>FBiH!I26+RS!I26</f>
        <v>159874.01999999999</v>
      </c>
      <c r="J26" s="44">
        <f t="shared" si="3"/>
        <v>0.16466464948427922</v>
      </c>
    </row>
    <row r="27" spans="1:10" x14ac:dyDescent="0.25">
      <c r="A27" s="27" t="s">
        <v>16</v>
      </c>
      <c r="B27" s="59" t="s">
        <v>40</v>
      </c>
      <c r="C27" s="22">
        <f>FBiH!C27+RS!C27</f>
        <v>0</v>
      </c>
      <c r="D27" s="47">
        <f t="shared" si="0"/>
        <v>0</v>
      </c>
      <c r="E27" s="22">
        <f>FBiH!E27+RS!E27</f>
        <v>0</v>
      </c>
      <c r="F27" s="44">
        <f t="shared" si="1"/>
        <v>0</v>
      </c>
      <c r="G27" s="22">
        <f>FBiH!G27+RS!G27</f>
        <v>0</v>
      </c>
      <c r="H27" s="47">
        <f t="shared" si="2"/>
        <v>0</v>
      </c>
      <c r="I27" s="22">
        <f>FBiH!I27+RS!I27</f>
        <v>0</v>
      </c>
      <c r="J27" s="44">
        <f t="shared" si="3"/>
        <v>0</v>
      </c>
    </row>
    <row r="28" spans="1:10" x14ac:dyDescent="0.25">
      <c r="A28" s="27" t="s">
        <v>17</v>
      </c>
      <c r="B28" s="59" t="s">
        <v>41</v>
      </c>
      <c r="C28" s="22">
        <f>FBiH!C28+RS!C28</f>
        <v>93</v>
      </c>
      <c r="D28" s="47">
        <f t="shared" si="0"/>
        <v>0.24631194215642133</v>
      </c>
      <c r="E28" s="22">
        <f>FBiH!E28+RS!E28</f>
        <v>38253.58</v>
      </c>
      <c r="F28" s="44">
        <f t="shared" si="1"/>
        <v>3.9932533291245513E-2</v>
      </c>
      <c r="G28" s="22">
        <f>FBiH!G28+RS!G28</f>
        <v>147</v>
      </c>
      <c r="H28" s="47">
        <f t="shared" si="2"/>
        <v>0.35290728381427955</v>
      </c>
      <c r="I28" s="22">
        <f>FBiH!I28+RS!I28</f>
        <v>43351.32</v>
      </c>
      <c r="J28" s="44">
        <f t="shared" si="3"/>
        <v>4.465034351723203E-2</v>
      </c>
    </row>
    <row r="29" spans="1:10" x14ac:dyDescent="0.25">
      <c r="A29" s="28" t="s">
        <v>23</v>
      </c>
      <c r="B29" s="57" t="s">
        <v>42</v>
      </c>
      <c r="C29" s="23">
        <f>SUM(C11:C28)</f>
        <v>32991</v>
      </c>
      <c r="D29" s="48">
        <f t="shared" si="0"/>
        <v>87.377175093360165</v>
      </c>
      <c r="E29" s="23">
        <f>SUM(E11:E28)</f>
        <v>68341495.74000001</v>
      </c>
      <c r="F29" s="45">
        <f t="shared" si="1"/>
        <v>71.341010535773748</v>
      </c>
      <c r="G29" s="23">
        <f>SUM(G11:G28)</f>
        <v>36877</v>
      </c>
      <c r="H29" s="48">
        <f t="shared" si="2"/>
        <v>88.531713640946847</v>
      </c>
      <c r="I29" s="23">
        <f>SUM(I11:I28)</f>
        <v>70804174.079999983</v>
      </c>
      <c r="J29" s="45">
        <f t="shared" si="3"/>
        <v>72.925823138162698</v>
      </c>
    </row>
    <row r="30" spans="1:10" x14ac:dyDescent="0.25">
      <c r="A30" s="29" t="s">
        <v>22</v>
      </c>
      <c r="B30" s="55" t="s">
        <v>43</v>
      </c>
      <c r="C30" s="22">
        <f>FBiH!C30+RS!C30</f>
        <v>4132</v>
      </c>
      <c r="D30" s="47">
        <f t="shared" si="0"/>
        <v>10.94366607516487</v>
      </c>
      <c r="E30" s="22">
        <f>FBiH!E30+RS!E30</f>
        <v>26377227.07</v>
      </c>
      <c r="F30" s="44">
        <f t="shared" si="1"/>
        <v>27.534926093283751</v>
      </c>
      <c r="G30" s="22">
        <f>FBiH!G30+RS!G30</f>
        <v>3915</v>
      </c>
      <c r="H30" s="47">
        <f t="shared" si="2"/>
        <v>9.3988572526047918</v>
      </c>
      <c r="I30" s="22">
        <f>FBiH!I30+RS!I30</f>
        <v>25136303.66</v>
      </c>
      <c r="J30" s="44">
        <f t="shared" si="3"/>
        <v>25.889513702753614</v>
      </c>
    </row>
    <row r="31" spans="1:10" x14ac:dyDescent="0.25">
      <c r="A31" s="29" t="s">
        <v>20</v>
      </c>
      <c r="B31" s="56" t="s">
        <v>44</v>
      </c>
      <c r="C31" s="22">
        <f>FBiH!C31+RS!C31</f>
        <v>18</v>
      </c>
      <c r="D31" s="47">
        <f t="shared" si="0"/>
        <v>4.7673279127049287E-2</v>
      </c>
      <c r="E31" s="22">
        <f>FBiH!E31+RS!E31</f>
        <v>69837.31</v>
      </c>
      <c r="F31" s="44">
        <f t="shared" si="1"/>
        <v>7.2902476226957932E-2</v>
      </c>
      <c r="G31" s="22">
        <f>FBiH!G31+RS!G31</f>
        <v>20</v>
      </c>
      <c r="H31" s="47">
        <f t="shared" si="2"/>
        <v>4.8014596437316946E-2</v>
      </c>
      <c r="I31" s="22">
        <f>FBiH!I31+RS!I31</f>
        <v>66027.58</v>
      </c>
      <c r="J31" s="44">
        <f t="shared" si="3"/>
        <v>6.8006098282855504E-2</v>
      </c>
    </row>
    <row r="32" spans="1:10" x14ac:dyDescent="0.25">
      <c r="A32" s="29" t="s">
        <v>21</v>
      </c>
      <c r="B32" s="60" t="s">
        <v>45</v>
      </c>
      <c r="C32" s="22">
        <f>FBiH!C32+RS!C32</f>
        <v>616</v>
      </c>
      <c r="D32" s="47">
        <f t="shared" si="0"/>
        <v>1.631485552347909</v>
      </c>
      <c r="E32" s="22">
        <f>FBiH!E32+RS!E32</f>
        <v>1006965.1</v>
      </c>
      <c r="F32" s="44">
        <f t="shared" si="1"/>
        <v>1.0511608947155371</v>
      </c>
      <c r="G32" s="22">
        <f>FBiH!G32+RS!G32</f>
        <v>842</v>
      </c>
      <c r="H32" s="47">
        <f t="shared" si="2"/>
        <v>2.0214145100110432</v>
      </c>
      <c r="I32" s="22">
        <f>FBiH!I32+RS!I32</f>
        <v>1084169.8799999999</v>
      </c>
      <c r="J32" s="44">
        <f t="shared" si="3"/>
        <v>1.1166570608008297</v>
      </c>
    </row>
    <row r="33" spans="1:10" ht="15.75" customHeight="1" x14ac:dyDescent="0.25">
      <c r="A33" s="30" t="s">
        <v>19</v>
      </c>
      <c r="B33" s="60" t="s">
        <v>46</v>
      </c>
      <c r="C33" s="22">
        <f>FBiH!C33+RS!C33</f>
        <v>0</v>
      </c>
      <c r="D33" s="47">
        <f t="shared" si="0"/>
        <v>0</v>
      </c>
      <c r="E33" s="22">
        <f>FBiH!E33+RS!E33</f>
        <v>0</v>
      </c>
      <c r="F33" s="44">
        <f t="shared" si="1"/>
        <v>0</v>
      </c>
      <c r="G33" s="22">
        <f>FBiH!G33+RS!G33</f>
        <v>0</v>
      </c>
      <c r="H33" s="47">
        <f t="shared" si="2"/>
        <v>0</v>
      </c>
      <c r="I33" s="22">
        <f>FBiH!I33+RS!I33</f>
        <v>0</v>
      </c>
      <c r="J33" s="44">
        <f t="shared" si="3"/>
        <v>0</v>
      </c>
    </row>
    <row r="34" spans="1:10" x14ac:dyDescent="0.25">
      <c r="A34" s="31" t="s">
        <v>18</v>
      </c>
      <c r="B34" s="58" t="s">
        <v>47</v>
      </c>
      <c r="C34" s="24">
        <f>SUM(C30:C33)</f>
        <v>4766</v>
      </c>
      <c r="D34" s="2">
        <f t="shared" si="0"/>
        <v>12.622824906639829</v>
      </c>
      <c r="E34" s="25">
        <f>SUM(E30:E33)</f>
        <v>27454029.48</v>
      </c>
      <c r="F34" s="41">
        <f t="shared" si="1"/>
        <v>28.658989464226249</v>
      </c>
      <c r="G34" s="24">
        <f>SUM(G30:G33)</f>
        <v>4777</v>
      </c>
      <c r="H34" s="2">
        <f t="shared" si="2"/>
        <v>11.468286359053153</v>
      </c>
      <c r="I34" s="25">
        <f>SUM(I30:I33)</f>
        <v>26286501.119999997</v>
      </c>
      <c r="J34" s="41">
        <f t="shared" si="3"/>
        <v>27.074176861837294</v>
      </c>
    </row>
    <row r="35" spans="1:10" x14ac:dyDescent="0.25">
      <c r="A35" s="12" t="s">
        <v>24</v>
      </c>
      <c r="B35" s="61" t="s">
        <v>48</v>
      </c>
      <c r="C35" s="49">
        <f>C29+C34</f>
        <v>37757</v>
      </c>
      <c r="D35" s="43">
        <f>D29+D34</f>
        <v>100</v>
      </c>
      <c r="E35" s="49">
        <f>E29+E34</f>
        <v>95795525.220000014</v>
      </c>
      <c r="F35" s="39">
        <f>(F29+F34)</f>
        <v>100</v>
      </c>
      <c r="G35" s="49">
        <f>G29+G34</f>
        <v>41654</v>
      </c>
      <c r="H35" s="43">
        <f>H29+H34</f>
        <v>100</v>
      </c>
      <c r="I35" s="49">
        <f>I29+I34</f>
        <v>97090675.199999988</v>
      </c>
      <c r="J35" s="39">
        <f>(J29+J34)</f>
        <v>100</v>
      </c>
    </row>
    <row r="38" spans="1:10" x14ac:dyDescent="0.25">
      <c r="C38" s="19"/>
      <c r="D38" s="20"/>
      <c r="E38" s="18"/>
      <c r="G38" s="19"/>
      <c r="H38" s="20"/>
      <c r="I38" s="18"/>
    </row>
    <row r="39" spans="1:10" x14ac:dyDescent="0.25">
      <c r="C39" s="19"/>
      <c r="D39" s="20"/>
      <c r="E39" s="18"/>
      <c r="G39" s="19"/>
      <c r="H39" s="20"/>
      <c r="I39" s="18"/>
    </row>
    <row r="40" spans="1:10" x14ac:dyDescent="0.25">
      <c r="C40" s="20"/>
      <c r="D40" s="20"/>
      <c r="E40" s="20"/>
      <c r="G40" s="20"/>
      <c r="H40" s="20"/>
      <c r="I40" s="20"/>
    </row>
    <row r="41" spans="1:10" x14ac:dyDescent="0.25">
      <c r="C41" s="20"/>
      <c r="D41" s="20"/>
      <c r="E41" s="18"/>
      <c r="F41" s="16"/>
      <c r="G41" s="20"/>
      <c r="H41" s="20"/>
      <c r="I41" s="18"/>
      <c r="J41" s="16"/>
    </row>
    <row r="42" spans="1:10" x14ac:dyDescent="0.25">
      <c r="C42" s="21"/>
      <c r="D42" s="20"/>
      <c r="E42" s="20"/>
      <c r="G42" s="21"/>
      <c r="H42" s="20"/>
      <c r="I42" s="20"/>
    </row>
    <row r="43" spans="1:10" x14ac:dyDescent="0.25">
      <c r="C43" s="20"/>
      <c r="D43" s="20"/>
      <c r="E43" s="18"/>
      <c r="G43" s="20"/>
      <c r="H43" s="20"/>
      <c r="I43" s="18"/>
    </row>
    <row r="44" spans="1:10" x14ac:dyDescent="0.25">
      <c r="C44" s="19"/>
      <c r="D44" s="20"/>
      <c r="E44" s="20"/>
      <c r="G44" s="19"/>
      <c r="H44" s="20"/>
      <c r="I44" s="20"/>
    </row>
    <row r="45" spans="1:10" x14ac:dyDescent="0.25">
      <c r="B45" s="14"/>
      <c r="C45" s="20"/>
      <c r="D45" s="20"/>
      <c r="E45" s="20"/>
      <c r="G45" s="20"/>
      <c r="H45" s="20"/>
      <c r="I45" s="20"/>
    </row>
  </sheetData>
  <mergeCells count="5">
    <mergeCell ref="C8:D8"/>
    <mergeCell ref="E8:F8"/>
    <mergeCell ref="B8:B10"/>
    <mergeCell ref="G8:H8"/>
    <mergeCell ref="I8:J8"/>
  </mergeCells>
  <pageMargins left="0.39370078740157483" right="0.39370078740157483" top="0.78740157480314965" bottom="0.78740157480314965" header="0.31496062992125984" footer="0.31496062992125984"/>
  <pageSetup paperSize="9" scale="80" orientation="landscape" r:id="rId1"/>
  <headerFooter>
    <oddHeader>&amp;L&amp;G&amp;CStatistika tržišta osiguranja&amp;RKvartalno izvješće</oddHeader>
    <oddFooter>&amp;CU izvješće su uključeni podatci zaključno s 31.03.2023. godine.</oddFooter>
  </headerFooter>
  <ignoredErrors>
    <ignoredError sqref="A11:A28 A34" numberStoredAsText="1"/>
    <ignoredError sqref="A29:A30 A35" twoDigitTextYear="1" numberStoredAsText="1"/>
    <ignoredError sqref="E11:E34 D29 D34 F29:F35 G11:G34 I11:I34" formula="1"/>
    <ignoredError sqref="H11:H28 J11:J35 H35" evalError="1"/>
    <ignoredError sqref="H29:H34" evalError="1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"/>
  <sheetViews>
    <sheetView showGridLines="0" showRuler="0" view="pageLayout" zoomScale="65" zoomScaleNormal="70" zoomScalePageLayoutView="65" workbookViewId="0">
      <selection activeCell="A5" sqref="A5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  <col min="7" max="8" width="12.28515625" customWidth="1"/>
    <col min="9" max="9" width="15.42578125" customWidth="1"/>
    <col min="10" max="10" width="10" customWidth="1"/>
  </cols>
  <sheetData>
    <row r="1" spans="1:12" x14ac:dyDescent="0.25">
      <c r="B1" s="15"/>
    </row>
    <row r="5" spans="1:12" x14ac:dyDescent="0.25">
      <c r="A5" s="32" t="s">
        <v>54</v>
      </c>
      <c r="C5" s="11"/>
      <c r="D5" s="3"/>
      <c r="E5" s="3"/>
      <c r="F5" s="3"/>
      <c r="G5" s="11"/>
      <c r="H5" s="3"/>
      <c r="I5" s="3"/>
      <c r="J5" s="3"/>
    </row>
    <row r="6" spans="1:12" x14ac:dyDescent="0.25">
      <c r="C6" s="4"/>
      <c r="D6" s="4"/>
      <c r="E6" s="4"/>
      <c r="F6" s="4"/>
      <c r="G6" s="4"/>
      <c r="H6" s="4"/>
      <c r="I6" s="4"/>
      <c r="J6" s="4"/>
    </row>
    <row r="7" spans="1:12" ht="15.75" thickBot="1" x14ac:dyDescent="0.3">
      <c r="C7" s="4"/>
      <c r="D7" s="4"/>
      <c r="E7" s="4"/>
      <c r="F7" s="4"/>
      <c r="G7" s="4"/>
      <c r="H7" s="4"/>
      <c r="I7" s="4"/>
      <c r="J7" s="4"/>
    </row>
    <row r="8" spans="1:12" ht="18" customHeight="1" x14ac:dyDescent="0.25">
      <c r="A8" s="34"/>
      <c r="B8" s="80" t="s">
        <v>26</v>
      </c>
      <c r="C8" s="80"/>
      <c r="D8" s="80"/>
      <c r="E8" s="80"/>
      <c r="F8" s="80"/>
      <c r="G8" s="80"/>
      <c r="H8" s="80"/>
      <c r="I8" s="80"/>
      <c r="J8" s="81"/>
    </row>
    <row r="9" spans="1:12" ht="38.25" customHeight="1" x14ac:dyDescent="0.25">
      <c r="A9" s="35" t="s">
        <v>49</v>
      </c>
      <c r="B9" s="77"/>
      <c r="C9" s="33" t="s">
        <v>51</v>
      </c>
      <c r="D9" s="33" t="s">
        <v>50</v>
      </c>
      <c r="E9" s="33" t="s">
        <v>52</v>
      </c>
      <c r="F9" s="33" t="s">
        <v>50</v>
      </c>
      <c r="G9" s="33" t="s">
        <v>51</v>
      </c>
      <c r="H9" s="33" t="s">
        <v>50</v>
      </c>
      <c r="I9" s="33" t="s">
        <v>52</v>
      </c>
      <c r="J9" s="36" t="s">
        <v>50</v>
      </c>
    </row>
    <row r="10" spans="1:12" ht="31.5" customHeight="1" thickBot="1" x14ac:dyDescent="0.3">
      <c r="A10" s="37"/>
      <c r="B10" s="78"/>
      <c r="C10" s="38" t="s">
        <v>56</v>
      </c>
      <c r="D10" s="38" t="s">
        <v>25</v>
      </c>
      <c r="E10" s="38" t="s">
        <v>56</v>
      </c>
      <c r="F10" s="38" t="s">
        <v>25</v>
      </c>
      <c r="G10" s="9" t="s">
        <v>57</v>
      </c>
      <c r="H10" s="9" t="s">
        <v>25</v>
      </c>
      <c r="I10" s="9" t="s">
        <v>57</v>
      </c>
      <c r="J10" s="50" t="s">
        <v>25</v>
      </c>
    </row>
    <row r="11" spans="1:12" x14ac:dyDescent="0.25">
      <c r="A11" s="27" t="s">
        <v>0</v>
      </c>
      <c r="B11" s="66" t="s">
        <v>27</v>
      </c>
      <c r="C11" s="22">
        <v>2627</v>
      </c>
      <c r="D11" s="47">
        <f t="shared" ref="D11:D34" si="0">C11/C$35*100</f>
        <v>8.7965443343155627</v>
      </c>
      <c r="E11" s="22">
        <v>3755958</v>
      </c>
      <c r="F11" s="46">
        <f>E11/E$35*100</f>
        <v>5.3065390615303336</v>
      </c>
      <c r="G11" s="22">
        <v>2836</v>
      </c>
      <c r="H11" s="47">
        <f t="shared" ref="H11:H34" si="1">G11/G$35*100</f>
        <v>8.6318672956931977</v>
      </c>
      <c r="I11" s="22">
        <v>4233940</v>
      </c>
      <c r="J11" s="46">
        <f>I11/I$35*100</f>
        <v>5.8398417664588251</v>
      </c>
    </row>
    <row r="12" spans="1:12" x14ac:dyDescent="0.25">
      <c r="A12" s="27" t="s">
        <v>1</v>
      </c>
      <c r="B12" s="66" t="s">
        <v>28</v>
      </c>
      <c r="C12" s="22">
        <v>5843</v>
      </c>
      <c r="D12" s="47">
        <f t="shared" si="0"/>
        <v>19.565362978837399</v>
      </c>
      <c r="E12" s="22">
        <v>1181209</v>
      </c>
      <c r="F12" s="44">
        <f t="shared" ref="F12" si="2">E12/E$35*100</f>
        <v>1.6688503168382562</v>
      </c>
      <c r="G12" s="22">
        <v>8358</v>
      </c>
      <c r="H12" s="47">
        <f t="shared" si="1"/>
        <v>25.439050372850403</v>
      </c>
      <c r="I12" s="22">
        <v>1625106</v>
      </c>
      <c r="J12" s="44">
        <f t="shared" ref="J12:J13" si="3">I12/I$35*100</f>
        <v>2.2414965478308231</v>
      </c>
      <c r="L12" s="1"/>
    </row>
    <row r="13" spans="1:12" x14ac:dyDescent="0.25">
      <c r="A13" s="27" t="s">
        <v>2</v>
      </c>
      <c r="B13" s="66" t="s">
        <v>29</v>
      </c>
      <c r="C13" s="22">
        <v>5596</v>
      </c>
      <c r="D13" s="47">
        <f t="shared" si="0"/>
        <v>18.738280203589603</v>
      </c>
      <c r="E13" s="22">
        <v>11869183</v>
      </c>
      <c r="F13" s="44">
        <f t="shared" ref="F13" si="4">E13/E$35*100</f>
        <v>16.769166007168288</v>
      </c>
      <c r="G13" s="22">
        <v>5272</v>
      </c>
      <c r="H13" s="47">
        <f t="shared" si="1"/>
        <v>16.046263886775225</v>
      </c>
      <c r="I13" s="22">
        <v>12095964</v>
      </c>
      <c r="J13" s="44">
        <f t="shared" si="3"/>
        <v>16.683872651190701</v>
      </c>
    </row>
    <row r="14" spans="1:12" x14ac:dyDescent="0.25">
      <c r="A14" s="27" t="s">
        <v>3</v>
      </c>
      <c r="B14" s="66" t="s">
        <v>30</v>
      </c>
      <c r="C14" s="22">
        <v>0</v>
      </c>
      <c r="D14" s="47">
        <f t="shared" si="0"/>
        <v>0</v>
      </c>
      <c r="E14" s="22">
        <v>0</v>
      </c>
      <c r="F14" s="44">
        <f>E14/E$35*100</f>
        <v>0</v>
      </c>
      <c r="G14" s="22">
        <v>0</v>
      </c>
      <c r="H14" s="47">
        <f t="shared" si="1"/>
        <v>0</v>
      </c>
      <c r="I14" s="22">
        <v>0</v>
      </c>
      <c r="J14" s="44">
        <f>I14/I$35*100</f>
        <v>0</v>
      </c>
    </row>
    <row r="15" spans="1:12" x14ac:dyDescent="0.25">
      <c r="A15" s="27" t="s">
        <v>4</v>
      </c>
      <c r="B15" s="66" t="s">
        <v>31</v>
      </c>
      <c r="C15" s="22">
        <v>0</v>
      </c>
      <c r="D15" s="47">
        <f t="shared" si="0"/>
        <v>0</v>
      </c>
      <c r="E15" s="22">
        <v>0</v>
      </c>
      <c r="F15" s="44">
        <f t="shared" ref="F15" si="5">E15/E$35*100</f>
        <v>0</v>
      </c>
      <c r="G15" s="22">
        <v>0</v>
      </c>
      <c r="H15" s="47">
        <f t="shared" si="1"/>
        <v>0</v>
      </c>
      <c r="I15" s="22">
        <v>0</v>
      </c>
      <c r="J15" s="44">
        <f t="shared" ref="J15:J17" si="6">I15/I$35*100</f>
        <v>0</v>
      </c>
    </row>
    <row r="16" spans="1:12" x14ac:dyDescent="0.25">
      <c r="A16" s="27" t="s">
        <v>5</v>
      </c>
      <c r="B16" s="66" t="s">
        <v>32</v>
      </c>
      <c r="C16" s="22">
        <v>0</v>
      </c>
      <c r="D16" s="47">
        <f t="shared" si="0"/>
        <v>0</v>
      </c>
      <c r="E16" s="22">
        <v>0</v>
      </c>
      <c r="F16" s="44">
        <f t="shared" ref="F16" si="7">E16/E$35*100</f>
        <v>0</v>
      </c>
      <c r="G16" s="22">
        <v>1</v>
      </c>
      <c r="H16" s="47">
        <f t="shared" si="1"/>
        <v>3.0436767615279257E-3</v>
      </c>
      <c r="I16" s="22">
        <v>81857</v>
      </c>
      <c r="J16" s="44">
        <f t="shared" si="6"/>
        <v>0.11290474770001939</v>
      </c>
    </row>
    <row r="17" spans="1:10" x14ac:dyDescent="0.25">
      <c r="A17" s="27" t="s">
        <v>6</v>
      </c>
      <c r="B17" s="66" t="s">
        <v>58</v>
      </c>
      <c r="C17" s="22">
        <v>81</v>
      </c>
      <c r="D17" s="47">
        <f t="shared" si="0"/>
        <v>0.2712295740691133</v>
      </c>
      <c r="E17" s="22">
        <v>208571</v>
      </c>
      <c r="F17" s="44">
        <f t="shared" ref="F17" si="8">E17/E$35*100</f>
        <v>0.29467586128557433</v>
      </c>
      <c r="G17" s="22">
        <v>55</v>
      </c>
      <c r="H17" s="47">
        <f t="shared" si="1"/>
        <v>0.16740222188403592</v>
      </c>
      <c r="I17" s="22">
        <v>112511</v>
      </c>
      <c r="J17" s="44">
        <f t="shared" si="6"/>
        <v>0.1551855805670484</v>
      </c>
    </row>
    <row r="18" spans="1:10" x14ac:dyDescent="0.25">
      <c r="A18" s="27" t="s">
        <v>7</v>
      </c>
      <c r="B18" s="66" t="s">
        <v>33</v>
      </c>
      <c r="C18" s="22">
        <v>533</v>
      </c>
      <c r="D18" s="47">
        <f t="shared" si="0"/>
        <v>1.7847575676399681</v>
      </c>
      <c r="E18" s="22">
        <v>3624427</v>
      </c>
      <c r="F18" s="44">
        <f>E18/E$35*100</f>
        <v>5.1207078064145559</v>
      </c>
      <c r="G18" s="22">
        <v>458</v>
      </c>
      <c r="H18" s="47">
        <f t="shared" si="1"/>
        <v>1.3940039567797899</v>
      </c>
      <c r="I18" s="22">
        <v>1453263</v>
      </c>
      <c r="J18" s="44">
        <f>I18/I$35*100</f>
        <v>2.0044747835465908</v>
      </c>
    </row>
    <row r="19" spans="1:10" x14ac:dyDescent="0.25">
      <c r="A19" s="27" t="s">
        <v>8</v>
      </c>
      <c r="B19" s="66" t="s">
        <v>34</v>
      </c>
      <c r="C19" s="22">
        <v>517</v>
      </c>
      <c r="D19" s="47">
        <f t="shared" si="0"/>
        <v>1.7311813554781679</v>
      </c>
      <c r="E19" s="22">
        <v>1165140</v>
      </c>
      <c r="F19" s="44">
        <f t="shared" ref="F19" si="9">E19/E$35*100</f>
        <v>1.6461475134044237</v>
      </c>
      <c r="G19" s="22">
        <v>475</v>
      </c>
      <c r="H19" s="47">
        <f t="shared" si="1"/>
        <v>1.4457464617257647</v>
      </c>
      <c r="I19" s="22">
        <v>835809</v>
      </c>
      <c r="J19" s="44">
        <f t="shared" ref="J19:J22" si="10">I19/I$35*100</f>
        <v>1.1528251007293879</v>
      </c>
    </row>
    <row r="20" spans="1:10" s="13" customFormat="1" x14ac:dyDescent="0.25">
      <c r="A20" s="27" t="s">
        <v>9</v>
      </c>
      <c r="B20" s="66" t="s">
        <v>35</v>
      </c>
      <c r="C20" s="22">
        <v>9636</v>
      </c>
      <c r="D20" s="47">
        <f t="shared" si="0"/>
        <v>32.266273774444151</v>
      </c>
      <c r="E20" s="22">
        <v>24879697</v>
      </c>
      <c r="F20" s="44">
        <f t="shared" ref="F20" si="11">E20/E$35*100</f>
        <v>35.150841401724684</v>
      </c>
      <c r="G20" s="22">
        <v>9876</v>
      </c>
      <c r="H20" s="47">
        <f t="shared" si="1"/>
        <v>30.059351696849795</v>
      </c>
      <c r="I20" s="22">
        <v>28576282</v>
      </c>
      <c r="J20" s="44">
        <f t="shared" si="10"/>
        <v>39.415051973742074</v>
      </c>
    </row>
    <row r="21" spans="1:10" s="13" customFormat="1" x14ac:dyDescent="0.25">
      <c r="A21" s="27" t="s">
        <v>10</v>
      </c>
      <c r="B21" s="66" t="s">
        <v>36</v>
      </c>
      <c r="C21" s="22">
        <v>0</v>
      </c>
      <c r="D21" s="47">
        <f t="shared" si="0"/>
        <v>0</v>
      </c>
      <c r="E21" s="22">
        <v>0</v>
      </c>
      <c r="F21" s="44">
        <f t="shared" ref="F21" si="12">E21/E$35*100</f>
        <v>0</v>
      </c>
      <c r="G21" s="22">
        <v>0</v>
      </c>
      <c r="H21" s="47">
        <f t="shared" si="1"/>
        <v>0</v>
      </c>
      <c r="I21" s="22">
        <v>0</v>
      </c>
      <c r="J21" s="44">
        <f t="shared" si="10"/>
        <v>0</v>
      </c>
    </row>
    <row r="22" spans="1:10" x14ac:dyDescent="0.25">
      <c r="A22" s="27" t="s">
        <v>11</v>
      </c>
      <c r="B22" s="66" t="s">
        <v>37</v>
      </c>
      <c r="C22" s="22">
        <v>0</v>
      </c>
      <c r="D22" s="47">
        <f t="shared" si="0"/>
        <v>0</v>
      </c>
      <c r="E22" s="22">
        <v>10</v>
      </c>
      <c r="F22" s="44">
        <f t="shared" ref="F22" si="13">E22/E$35*100</f>
        <v>1.4128323749973598E-5</v>
      </c>
      <c r="G22" s="22">
        <v>0</v>
      </c>
      <c r="H22" s="47">
        <f t="shared" si="1"/>
        <v>0</v>
      </c>
      <c r="I22" s="22">
        <v>0</v>
      </c>
      <c r="J22" s="44">
        <f t="shared" si="10"/>
        <v>0</v>
      </c>
    </row>
    <row r="23" spans="1:10" x14ac:dyDescent="0.25">
      <c r="A23" s="27" t="s">
        <v>12</v>
      </c>
      <c r="B23" s="66" t="s">
        <v>38</v>
      </c>
      <c r="C23" s="22">
        <v>281</v>
      </c>
      <c r="D23" s="47">
        <f t="shared" si="0"/>
        <v>0.94093222609161531</v>
      </c>
      <c r="E23" s="22">
        <v>329138</v>
      </c>
      <c r="F23" s="44">
        <f>E23/E$35*100</f>
        <v>0.46501682224188096</v>
      </c>
      <c r="G23" s="22">
        <v>352</v>
      </c>
      <c r="H23" s="47">
        <f t="shared" si="1"/>
        <v>1.0713742200578298</v>
      </c>
      <c r="I23" s="22">
        <v>322622</v>
      </c>
      <c r="J23" s="44">
        <f>I23/I$35*100</f>
        <v>0.44499011095539365</v>
      </c>
    </row>
    <row r="24" spans="1:10" x14ac:dyDescent="0.25">
      <c r="A24" s="27" t="s">
        <v>13</v>
      </c>
      <c r="B24" s="66" t="s">
        <v>39</v>
      </c>
      <c r="C24" s="22">
        <v>155</v>
      </c>
      <c r="D24" s="47">
        <f t="shared" si="0"/>
        <v>0.51901955531743904</v>
      </c>
      <c r="E24" s="22">
        <v>415485</v>
      </c>
      <c r="F24" s="44">
        <f t="shared" ref="F24" si="14">E24/E$35*100</f>
        <v>0.58701065932577801</v>
      </c>
      <c r="G24" s="22">
        <v>173</v>
      </c>
      <c r="H24" s="47">
        <f t="shared" si="1"/>
        <v>0.52655607974433116</v>
      </c>
      <c r="I24" s="22">
        <v>411774</v>
      </c>
      <c r="J24" s="44">
        <f t="shared" ref="J24:J25" si="15">I24/I$35*100</f>
        <v>0.56795679757904372</v>
      </c>
    </row>
    <row r="25" spans="1:10" x14ac:dyDescent="0.25">
      <c r="A25" s="27" t="s">
        <v>14</v>
      </c>
      <c r="B25" s="66" t="s">
        <v>59</v>
      </c>
      <c r="C25" s="22">
        <v>27</v>
      </c>
      <c r="D25" s="47">
        <f t="shared" si="0"/>
        <v>9.0409858023037776E-2</v>
      </c>
      <c r="E25" s="22">
        <v>28837</v>
      </c>
      <c r="F25" s="44">
        <f t="shared" ref="F25" si="16">E25/E$35*100</f>
        <v>4.0741847197798865E-2</v>
      </c>
      <c r="G25" s="22">
        <v>44</v>
      </c>
      <c r="H25" s="47">
        <f t="shared" si="1"/>
        <v>0.13392177750722872</v>
      </c>
      <c r="I25" s="22">
        <v>62829</v>
      </c>
      <c r="J25" s="44">
        <f t="shared" si="15"/>
        <v>8.6659569654941149E-2</v>
      </c>
    </row>
    <row r="26" spans="1:10" x14ac:dyDescent="0.25">
      <c r="A26" s="27" t="s">
        <v>15</v>
      </c>
      <c r="B26" s="66" t="s">
        <v>60</v>
      </c>
      <c r="C26" s="22">
        <v>241</v>
      </c>
      <c r="D26" s="47">
        <f t="shared" si="0"/>
        <v>0.80699169568711504</v>
      </c>
      <c r="E26" s="22">
        <v>62806</v>
      </c>
      <c r="F26" s="44">
        <f>E26/E$35*100</f>
        <v>8.8734350144084179E-2</v>
      </c>
      <c r="G26" s="22">
        <v>641</v>
      </c>
      <c r="H26" s="47">
        <f t="shared" si="1"/>
        <v>1.9509968041394006</v>
      </c>
      <c r="I26" s="22">
        <v>144996</v>
      </c>
      <c r="J26" s="44">
        <f>I26/I$35*100</f>
        <v>0.19999189803574538</v>
      </c>
    </row>
    <row r="27" spans="1:10" x14ac:dyDescent="0.25">
      <c r="A27" s="27" t="s">
        <v>16</v>
      </c>
      <c r="B27" s="66" t="s">
        <v>40</v>
      </c>
      <c r="C27" s="22">
        <v>0</v>
      </c>
      <c r="D27" s="47">
        <f t="shared" si="0"/>
        <v>0</v>
      </c>
      <c r="E27" s="22">
        <v>0</v>
      </c>
      <c r="F27" s="44">
        <f t="shared" ref="F27" si="17">E27/E$35*100</f>
        <v>0</v>
      </c>
      <c r="G27" s="22">
        <v>0</v>
      </c>
      <c r="H27" s="47">
        <f t="shared" si="1"/>
        <v>0</v>
      </c>
      <c r="I27" s="22">
        <v>0</v>
      </c>
      <c r="J27" s="44">
        <f t="shared" ref="J27:J28" si="18">I27/I$35*100</f>
        <v>0</v>
      </c>
    </row>
    <row r="28" spans="1:10" x14ac:dyDescent="0.25">
      <c r="A28" s="27" t="s">
        <v>17</v>
      </c>
      <c r="B28" s="66" t="s">
        <v>41</v>
      </c>
      <c r="C28" s="22">
        <v>88</v>
      </c>
      <c r="D28" s="47">
        <f t="shared" si="0"/>
        <v>0.29466916688990086</v>
      </c>
      <c r="E28" s="22">
        <v>37680</v>
      </c>
      <c r="F28" s="44">
        <f t="shared" ref="F28" si="19">E28/E$35*100</f>
        <v>5.3235523889900514E-2</v>
      </c>
      <c r="G28" s="22">
        <v>140</v>
      </c>
      <c r="H28" s="47">
        <f t="shared" si="1"/>
        <v>0.42611474661390958</v>
      </c>
      <c r="I28" s="22">
        <v>42402</v>
      </c>
      <c r="J28" s="44">
        <f t="shared" si="18"/>
        <v>5.8484761376256418E-2</v>
      </c>
    </row>
    <row r="29" spans="1:10" x14ac:dyDescent="0.25">
      <c r="A29" s="28" t="s">
        <v>23</v>
      </c>
      <c r="B29" s="64" t="s">
        <v>42</v>
      </c>
      <c r="C29" s="23">
        <f>SUM(C11:C28)</f>
        <v>25625</v>
      </c>
      <c r="D29" s="48">
        <f t="shared" si="0"/>
        <v>85.805652290383065</v>
      </c>
      <c r="E29" s="23">
        <f>SUM(E11:E28)</f>
        <v>47558141</v>
      </c>
      <c r="F29" s="45">
        <f>E29/E$35*100</f>
        <v>67.191681299489318</v>
      </c>
      <c r="G29" s="23">
        <v>28681</v>
      </c>
      <c r="H29" s="48">
        <f t="shared" si="1"/>
        <v>87.295693197382434</v>
      </c>
      <c r="I29" s="23">
        <f>SUM(I11:I28)</f>
        <v>49999355</v>
      </c>
      <c r="J29" s="45">
        <f>I29/I$35*100</f>
        <v>68.96373628936685</v>
      </c>
    </row>
    <row r="30" spans="1:10" x14ac:dyDescent="0.25">
      <c r="A30" s="29" t="s">
        <v>22</v>
      </c>
      <c r="B30" s="62" t="s">
        <v>43</v>
      </c>
      <c r="C30" s="22">
        <v>3738</v>
      </c>
      <c r="D30" s="47">
        <f t="shared" si="0"/>
        <v>12.516742566300563</v>
      </c>
      <c r="E30" s="22">
        <v>22525834</v>
      </c>
      <c r="F30" s="44">
        <f>E30/E$35*100</f>
        <v>31.825227549016276</v>
      </c>
      <c r="G30" s="22">
        <v>3463</v>
      </c>
      <c r="H30" s="47">
        <f t="shared" si="1"/>
        <v>10.540252625171206</v>
      </c>
      <c r="I30" s="22">
        <v>21725106</v>
      </c>
      <c r="J30" s="44">
        <f>I30/I$35*100</f>
        <v>29.965276172913462</v>
      </c>
    </row>
    <row r="31" spans="1:10" x14ac:dyDescent="0.25">
      <c r="A31" s="29" t="s">
        <v>20</v>
      </c>
      <c r="B31" s="63" t="s">
        <v>44</v>
      </c>
      <c r="C31" s="22">
        <v>17</v>
      </c>
      <c r="D31" s="47">
        <f t="shared" si="0"/>
        <v>5.6924725421912667E-2</v>
      </c>
      <c r="E31" s="22">
        <v>62917</v>
      </c>
      <c r="F31" s="44">
        <f t="shared" ref="F31" si="20">E31/E$35*100</f>
        <v>8.8891174537708881E-2</v>
      </c>
      <c r="G31" s="22">
        <v>19</v>
      </c>
      <c r="H31" s="47">
        <f t="shared" si="1"/>
        <v>5.782985846903059E-2</v>
      </c>
      <c r="I31" s="22">
        <v>58534</v>
      </c>
      <c r="J31" s="44">
        <f t="shared" ref="J31:J33" si="21">I31/I$35*100</f>
        <v>8.0735508287292895E-2</v>
      </c>
    </row>
    <row r="32" spans="1:10" x14ac:dyDescent="0.25">
      <c r="A32" s="29" t="s">
        <v>21</v>
      </c>
      <c r="B32" s="67" t="s">
        <v>45</v>
      </c>
      <c r="C32" s="22">
        <v>484</v>
      </c>
      <c r="D32" s="47">
        <f t="shared" si="0"/>
        <v>1.6206804178944549</v>
      </c>
      <c r="E32" s="22">
        <v>632913</v>
      </c>
      <c r="F32" s="44">
        <f t="shared" ref="F32" si="22">E32/E$35*100</f>
        <v>0.89419997695670395</v>
      </c>
      <c r="G32" s="22">
        <v>692</v>
      </c>
      <c r="H32" s="47">
        <f t="shared" si="1"/>
        <v>2.1062243189773246</v>
      </c>
      <c r="I32" s="22">
        <v>717942</v>
      </c>
      <c r="J32" s="44">
        <f t="shared" si="21"/>
        <v>0.9902520294323921</v>
      </c>
    </row>
    <row r="33" spans="1:10" ht="15.75" customHeight="1" x14ac:dyDescent="0.25">
      <c r="A33" s="30" t="s">
        <v>19</v>
      </c>
      <c r="B33" s="67" t="s">
        <v>46</v>
      </c>
      <c r="C33" s="22">
        <v>0</v>
      </c>
      <c r="D33" s="47">
        <f t="shared" si="0"/>
        <v>0</v>
      </c>
      <c r="E33" s="22">
        <v>0</v>
      </c>
      <c r="F33" s="44">
        <f t="shared" ref="F33" si="23">E33/E$35*100</f>
        <v>0</v>
      </c>
      <c r="G33" s="22">
        <v>0</v>
      </c>
      <c r="H33" s="47">
        <f t="shared" si="1"/>
        <v>0</v>
      </c>
      <c r="I33" s="22">
        <v>0</v>
      </c>
      <c r="J33" s="44">
        <f t="shared" si="21"/>
        <v>0</v>
      </c>
    </row>
    <row r="34" spans="1:10" x14ac:dyDescent="0.25">
      <c r="A34" s="31" t="s">
        <v>18</v>
      </c>
      <c r="B34" s="65" t="s">
        <v>47</v>
      </c>
      <c r="C34" s="24">
        <f>SUM(C30:C33)</f>
        <v>4239</v>
      </c>
      <c r="D34" s="2">
        <f t="shared" si="0"/>
        <v>14.194347709616931</v>
      </c>
      <c r="E34" s="25">
        <f>SUM(E30:E33)</f>
        <v>23221664</v>
      </c>
      <c r="F34" s="41">
        <f>E34/E$35*100</f>
        <v>32.808318700510689</v>
      </c>
      <c r="G34" s="24">
        <f>SUM(G30:G33)</f>
        <v>4174</v>
      </c>
      <c r="H34" s="2">
        <f t="shared" si="1"/>
        <v>12.704306802617563</v>
      </c>
      <c r="I34" s="25">
        <f>SUM(I30:I33)</f>
        <v>22501582</v>
      </c>
      <c r="J34" s="41">
        <f>I34/I$35*100</f>
        <v>31.036263710633143</v>
      </c>
    </row>
    <row r="35" spans="1:10" x14ac:dyDescent="0.25">
      <c r="A35" s="12" t="s">
        <v>24</v>
      </c>
      <c r="B35" s="68" t="s">
        <v>48</v>
      </c>
      <c r="C35" s="49">
        <f t="shared" ref="C35:J35" si="24">C29+C34</f>
        <v>29864</v>
      </c>
      <c r="D35" s="43">
        <f t="shared" si="24"/>
        <v>100</v>
      </c>
      <c r="E35" s="49">
        <f t="shared" si="24"/>
        <v>70779805</v>
      </c>
      <c r="F35" s="53">
        <f t="shared" si="24"/>
        <v>100</v>
      </c>
      <c r="G35" s="49">
        <f t="shared" si="24"/>
        <v>32855</v>
      </c>
      <c r="H35" s="43">
        <f t="shared" si="24"/>
        <v>100</v>
      </c>
      <c r="I35" s="49">
        <f t="shared" si="24"/>
        <v>72500937</v>
      </c>
      <c r="J35" s="53">
        <f t="shared" si="24"/>
        <v>100</v>
      </c>
    </row>
    <row r="38" spans="1:10" x14ac:dyDescent="0.25">
      <c r="A38" t="s">
        <v>61</v>
      </c>
      <c r="C38" s="19"/>
      <c r="D38" s="20"/>
      <c r="E38" s="18"/>
      <c r="G38" s="19"/>
      <c r="H38" s="20"/>
      <c r="I38" s="18"/>
    </row>
    <row r="39" spans="1:10" x14ac:dyDescent="0.25">
      <c r="C39" s="19"/>
      <c r="D39" s="20"/>
      <c r="E39" s="18"/>
      <c r="G39" s="19"/>
      <c r="H39" s="20"/>
      <c r="I39" s="18"/>
    </row>
    <row r="40" spans="1:10" x14ac:dyDescent="0.25">
      <c r="C40" s="20"/>
      <c r="D40" s="20"/>
      <c r="E40" s="20"/>
      <c r="G40" s="20"/>
      <c r="H40" s="20"/>
      <c r="I40" s="20"/>
    </row>
    <row r="41" spans="1:10" x14ac:dyDescent="0.25">
      <c r="C41" s="20"/>
      <c r="D41" s="20"/>
      <c r="E41" s="18"/>
      <c r="F41" s="16"/>
      <c r="G41" s="20"/>
      <c r="H41" s="20"/>
      <c r="I41" s="18"/>
      <c r="J41" s="16"/>
    </row>
    <row r="42" spans="1:10" x14ac:dyDescent="0.25">
      <c r="C42" s="20"/>
      <c r="D42" s="20"/>
      <c r="E42" s="20"/>
      <c r="G42" s="20"/>
      <c r="H42" s="20"/>
      <c r="I42" s="20"/>
    </row>
    <row r="43" spans="1:10" x14ac:dyDescent="0.25">
      <c r="C43" s="20"/>
      <c r="D43" s="20"/>
      <c r="E43" s="18"/>
      <c r="G43" s="20"/>
      <c r="H43" s="20"/>
      <c r="I43" s="18"/>
    </row>
    <row r="44" spans="1:10" x14ac:dyDescent="0.25">
      <c r="C44" s="20"/>
      <c r="D44" s="20"/>
      <c r="E44" s="20"/>
      <c r="G44" s="20"/>
      <c r="H44" s="20"/>
      <c r="I44" s="20"/>
    </row>
    <row r="45" spans="1:10" x14ac:dyDescent="0.25">
      <c r="B45" s="14"/>
      <c r="C45" s="20"/>
      <c r="D45" s="20"/>
      <c r="E45" s="20"/>
      <c r="G45" s="20"/>
      <c r="H45" s="20"/>
      <c r="I45" s="20"/>
    </row>
  </sheetData>
  <mergeCells count="5">
    <mergeCell ref="B8:B10"/>
    <mergeCell ref="C8:D8"/>
    <mergeCell ref="E8:F8"/>
    <mergeCell ref="G8:H8"/>
    <mergeCell ref="I8:J8"/>
  </mergeCells>
  <pageMargins left="0.39370078740157483" right="0.39370078740157483" top="0.78740157480314965" bottom="0.78740157480314965" header="0.31496062992125984" footer="0.31496062992125984"/>
  <pageSetup paperSize="9" scale="80" orientation="landscape" r:id="rId1"/>
  <headerFooter>
    <oddHeader>&amp;L&amp;G&amp;CStatistika tržišta osiguranja&amp;RKvartalno izvješće</oddHeader>
    <oddFooter>&amp;CU izvješće su uključeni podatci zaključno s 31.03.2023. godine.</oddFooter>
  </headerFooter>
  <ignoredErrors>
    <ignoredError sqref="A11:A28 A34" numberStoredAsText="1"/>
    <ignoredError sqref="A29:A30 A35" twoDigitTextYear="1" numberStoredAsText="1"/>
    <ignoredError sqref="E29:F29 E34:F34 D29 I29 I34 D34" formula="1"/>
    <ignoredError sqref="H11:H28 H35 J11:J35" evalError="1"/>
    <ignoredError sqref="H29:H34" evalError="1" formula="1"/>
    <ignoredError sqref="G34" formula="1" formulaRange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5"/>
  <sheetViews>
    <sheetView showGridLines="0" showRuler="0" view="pageLayout" zoomScale="65" zoomScaleNormal="70" zoomScalePageLayoutView="65" workbookViewId="0">
      <selection activeCell="A5" sqref="A5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  <col min="7" max="8" width="12.28515625" customWidth="1"/>
    <col min="9" max="9" width="15.42578125" customWidth="1"/>
    <col min="10" max="10" width="10" customWidth="1"/>
  </cols>
  <sheetData>
    <row r="1" spans="1:12" x14ac:dyDescent="0.25">
      <c r="B1" s="15"/>
    </row>
    <row r="3" spans="1:12" x14ac:dyDescent="0.25">
      <c r="D3" s="6"/>
      <c r="E3" s="6"/>
      <c r="F3" s="6"/>
      <c r="H3" s="6"/>
      <c r="I3" s="6"/>
      <c r="J3" s="6"/>
    </row>
    <row r="4" spans="1:12" x14ac:dyDescent="0.25">
      <c r="D4" s="6"/>
      <c r="E4" s="6"/>
      <c r="F4" s="6"/>
      <c r="H4" s="6"/>
      <c r="I4" s="6"/>
      <c r="J4" s="6"/>
    </row>
    <row r="5" spans="1:12" x14ac:dyDescent="0.25">
      <c r="A5" s="32" t="s">
        <v>55</v>
      </c>
      <c r="C5" s="4"/>
      <c r="D5" s="4"/>
      <c r="E5" s="4"/>
      <c r="F5" s="4"/>
      <c r="G5" s="4"/>
      <c r="H5" s="4"/>
      <c r="I5" s="4"/>
      <c r="J5" s="4"/>
    </row>
    <row r="6" spans="1:12" x14ac:dyDescent="0.25">
      <c r="C6" s="4"/>
      <c r="D6" s="4"/>
      <c r="E6" s="4"/>
      <c r="F6" s="4"/>
      <c r="G6" s="4"/>
      <c r="H6" s="4"/>
      <c r="I6" s="4"/>
      <c r="J6" s="4"/>
    </row>
    <row r="7" spans="1:12" ht="15.75" thickBot="1" x14ac:dyDescent="0.3">
      <c r="C7" s="4"/>
      <c r="D7" s="4"/>
      <c r="E7" s="4"/>
      <c r="F7" s="4"/>
      <c r="G7" s="4"/>
      <c r="H7" s="4"/>
      <c r="I7" s="4"/>
      <c r="J7" s="4"/>
    </row>
    <row r="8" spans="1:12" ht="18" customHeight="1" x14ac:dyDescent="0.25">
      <c r="A8" s="34"/>
      <c r="B8" s="80" t="s">
        <v>26</v>
      </c>
      <c r="C8" s="80"/>
      <c r="D8" s="80"/>
      <c r="E8" s="80"/>
      <c r="F8" s="80"/>
      <c r="G8" s="80"/>
      <c r="H8" s="80"/>
      <c r="I8" s="80"/>
      <c r="J8" s="81"/>
    </row>
    <row r="9" spans="1:12" ht="38.25" customHeight="1" x14ac:dyDescent="0.25">
      <c r="A9" s="35" t="s">
        <v>49</v>
      </c>
      <c r="B9" s="77"/>
      <c r="C9" s="33" t="s">
        <v>51</v>
      </c>
      <c r="D9" s="33" t="s">
        <v>50</v>
      </c>
      <c r="E9" s="33" t="s">
        <v>52</v>
      </c>
      <c r="F9" s="33" t="s">
        <v>50</v>
      </c>
      <c r="G9" s="33" t="s">
        <v>51</v>
      </c>
      <c r="H9" s="33" t="s">
        <v>50</v>
      </c>
      <c r="I9" s="33" t="s">
        <v>52</v>
      </c>
      <c r="J9" s="36" t="s">
        <v>50</v>
      </c>
    </row>
    <row r="10" spans="1:12" ht="31.5" customHeight="1" thickBot="1" x14ac:dyDescent="0.3">
      <c r="A10" s="37"/>
      <c r="B10" s="78"/>
      <c r="C10" s="38" t="s">
        <v>56</v>
      </c>
      <c r="D10" s="38" t="s">
        <v>25</v>
      </c>
      <c r="E10" s="38" t="s">
        <v>56</v>
      </c>
      <c r="F10" s="38" t="s">
        <v>25</v>
      </c>
      <c r="G10" s="9" t="s">
        <v>57</v>
      </c>
      <c r="H10" s="9" t="s">
        <v>25</v>
      </c>
      <c r="I10" s="9" t="s">
        <v>57</v>
      </c>
      <c r="J10" s="50" t="s">
        <v>25</v>
      </c>
    </row>
    <row r="11" spans="1:12" x14ac:dyDescent="0.25">
      <c r="A11" s="27" t="s">
        <v>0</v>
      </c>
      <c r="B11" s="73" t="s">
        <v>27</v>
      </c>
      <c r="C11" s="22">
        <v>1459</v>
      </c>
      <c r="D11" s="47">
        <f>C11/C$34*100</f>
        <v>276.85009487666036</v>
      </c>
      <c r="E11" s="22">
        <v>1872995.8899999997</v>
      </c>
      <c r="F11" s="46">
        <f>E11/E$34*100</f>
        <v>44.254115077037234</v>
      </c>
      <c r="G11" s="22">
        <v>1608</v>
      </c>
      <c r="H11" s="47">
        <f>G11/G$34*100</f>
        <v>266.66666666666663</v>
      </c>
      <c r="I11" s="22">
        <v>1917772.48</v>
      </c>
      <c r="J11" s="46">
        <f>I11/I$34*100</f>
        <v>50.668783643651551</v>
      </c>
    </row>
    <row r="12" spans="1:12" x14ac:dyDescent="0.25">
      <c r="A12" s="27" t="s">
        <v>1</v>
      </c>
      <c r="B12" s="73" t="s">
        <v>28</v>
      </c>
      <c r="C12" s="22">
        <v>108</v>
      </c>
      <c r="D12" s="47">
        <f t="shared" ref="D12:F27" si="0">C12/C$34*100</f>
        <v>20.49335863377609</v>
      </c>
      <c r="E12" s="22">
        <v>73773.539999999994</v>
      </c>
      <c r="F12" s="44">
        <f t="shared" si="0"/>
        <v>1.7430805621257448</v>
      </c>
      <c r="G12" s="22">
        <v>219</v>
      </c>
      <c r="H12" s="47">
        <f t="shared" ref="H12:H15" si="1">G12/G$34*100</f>
        <v>36.318407960199004</v>
      </c>
      <c r="I12" s="22">
        <v>104711.65000000002</v>
      </c>
      <c r="J12" s="44">
        <f t="shared" ref="J12:J15" si="2">I12/I$34*100</f>
        <v>2.7665492096433502</v>
      </c>
      <c r="L12" s="1"/>
    </row>
    <row r="13" spans="1:12" x14ac:dyDescent="0.25">
      <c r="A13" s="27" t="s">
        <v>2</v>
      </c>
      <c r="B13" s="73" t="s">
        <v>29</v>
      </c>
      <c r="C13" s="22">
        <v>1216</v>
      </c>
      <c r="D13" s="47">
        <f t="shared" si="0"/>
        <v>230.74003795066415</v>
      </c>
      <c r="E13" s="22">
        <v>2739773.58</v>
      </c>
      <c r="F13" s="44">
        <f t="shared" si="0"/>
        <v>64.733860838502068</v>
      </c>
      <c r="G13" s="22">
        <v>1543</v>
      </c>
      <c r="H13" s="47">
        <f t="shared" si="1"/>
        <v>255.88723051409619</v>
      </c>
      <c r="I13" s="22">
        <v>3116060.0000000005</v>
      </c>
      <c r="J13" s="44">
        <f t="shared" si="2"/>
        <v>82.32831141712748</v>
      </c>
    </row>
    <row r="14" spans="1:12" x14ac:dyDescent="0.25">
      <c r="A14" s="27" t="s">
        <v>3</v>
      </c>
      <c r="B14" s="73" t="s">
        <v>30</v>
      </c>
      <c r="C14" s="22">
        <v>0</v>
      </c>
      <c r="D14" s="47">
        <f t="shared" si="0"/>
        <v>0</v>
      </c>
      <c r="E14" s="22">
        <v>0</v>
      </c>
      <c r="F14" s="44">
        <f t="shared" si="0"/>
        <v>0</v>
      </c>
      <c r="G14" s="22">
        <v>0</v>
      </c>
      <c r="H14" s="47">
        <f t="shared" si="1"/>
        <v>0</v>
      </c>
      <c r="I14" s="22">
        <v>0</v>
      </c>
      <c r="J14" s="44">
        <f t="shared" si="2"/>
        <v>0</v>
      </c>
    </row>
    <row r="15" spans="1:12" x14ac:dyDescent="0.25">
      <c r="A15" s="27" t="s">
        <v>4</v>
      </c>
      <c r="B15" s="73" t="s">
        <v>31</v>
      </c>
      <c r="C15" s="22">
        <v>0</v>
      </c>
      <c r="D15" s="47">
        <f t="shared" si="0"/>
        <v>0</v>
      </c>
      <c r="E15" s="22">
        <v>0</v>
      </c>
      <c r="F15" s="44">
        <f t="shared" si="0"/>
        <v>0</v>
      </c>
      <c r="G15" s="22">
        <v>0</v>
      </c>
      <c r="H15" s="47">
        <f t="shared" si="1"/>
        <v>0</v>
      </c>
      <c r="I15" s="22">
        <v>0</v>
      </c>
      <c r="J15" s="44">
        <f t="shared" si="2"/>
        <v>0</v>
      </c>
    </row>
    <row r="16" spans="1:12" x14ac:dyDescent="0.25">
      <c r="A16" s="27" t="s">
        <v>5</v>
      </c>
      <c r="B16" s="73" t="s">
        <v>32</v>
      </c>
      <c r="C16" s="22">
        <v>0</v>
      </c>
      <c r="D16" s="47">
        <f>C16/C$34*100</f>
        <v>0</v>
      </c>
      <c r="E16" s="22">
        <v>0</v>
      </c>
      <c r="F16" s="44">
        <f>E16/E$34*100</f>
        <v>0</v>
      </c>
      <c r="G16" s="22">
        <v>1</v>
      </c>
      <c r="H16" s="47">
        <f>G16/G$34*100</f>
        <v>0.16583747927031509</v>
      </c>
      <c r="I16" s="22">
        <v>163713.06</v>
      </c>
      <c r="J16" s="44">
        <f>I16/I$34*100</f>
        <v>4.3254044488010095</v>
      </c>
    </row>
    <row r="17" spans="1:10" x14ac:dyDescent="0.25">
      <c r="A17" s="27" t="s">
        <v>6</v>
      </c>
      <c r="B17" s="73" t="s">
        <v>58</v>
      </c>
      <c r="C17" s="22">
        <v>2</v>
      </c>
      <c r="D17" s="47">
        <f t="shared" si="0"/>
        <v>0.37950664136622392</v>
      </c>
      <c r="E17" s="22">
        <v>37.770000000000003</v>
      </c>
      <c r="F17" s="44">
        <f t="shared" si="0"/>
        <v>8.9240875294162932E-4</v>
      </c>
      <c r="G17" s="22">
        <v>9</v>
      </c>
      <c r="H17" s="47">
        <f t="shared" ref="H17:H21" si="3">G17/G$34*100</f>
        <v>1.4925373134328357</v>
      </c>
      <c r="I17" s="22">
        <v>103606.98</v>
      </c>
      <c r="J17" s="44">
        <f t="shared" ref="J17:J21" si="4">I17/I$34*100</f>
        <v>2.7373631170221682</v>
      </c>
    </row>
    <row r="18" spans="1:10" x14ac:dyDescent="0.25">
      <c r="A18" s="27" t="s">
        <v>7</v>
      </c>
      <c r="B18" s="73" t="s">
        <v>33</v>
      </c>
      <c r="C18" s="22">
        <v>61</v>
      </c>
      <c r="D18" s="47">
        <f t="shared" si="0"/>
        <v>11.57495256166983</v>
      </c>
      <c r="E18" s="22">
        <v>1288897.43</v>
      </c>
      <c r="F18" s="44">
        <f t="shared" si="0"/>
        <v>30.45335843727749</v>
      </c>
      <c r="G18" s="22">
        <v>77</v>
      </c>
      <c r="H18" s="47">
        <f t="shared" si="3"/>
        <v>12.769485903814262</v>
      </c>
      <c r="I18" s="22">
        <v>1460566.62</v>
      </c>
      <c r="J18" s="44">
        <f t="shared" si="4"/>
        <v>38.589110458983875</v>
      </c>
    </row>
    <row r="19" spans="1:10" x14ac:dyDescent="0.25">
      <c r="A19" s="27" t="s">
        <v>8</v>
      </c>
      <c r="B19" s="73" t="s">
        <v>34</v>
      </c>
      <c r="C19" s="22">
        <v>120</v>
      </c>
      <c r="D19" s="47">
        <f t="shared" si="0"/>
        <v>22.770398481973434</v>
      </c>
      <c r="E19" s="22">
        <v>282631.15000000002</v>
      </c>
      <c r="F19" s="44">
        <f t="shared" si="0"/>
        <v>6.6778531139517749</v>
      </c>
      <c r="G19" s="22">
        <v>173</v>
      </c>
      <c r="H19" s="47">
        <f t="shared" si="3"/>
        <v>28.689883913764515</v>
      </c>
      <c r="I19" s="22">
        <v>263915.64</v>
      </c>
      <c r="J19" s="44">
        <f t="shared" si="4"/>
        <v>6.9728211259637174</v>
      </c>
    </row>
    <row r="20" spans="1:10" s="13" customFormat="1" x14ac:dyDescent="0.25">
      <c r="A20" s="27" t="s">
        <v>9</v>
      </c>
      <c r="B20" s="73" t="s">
        <v>35</v>
      </c>
      <c r="C20" s="22">
        <v>4288</v>
      </c>
      <c r="D20" s="47">
        <f t="shared" si="0"/>
        <v>813.66223908918403</v>
      </c>
      <c r="E20" s="22">
        <v>14283352.970000003</v>
      </c>
      <c r="F20" s="44">
        <f t="shared" si="0"/>
        <v>337.47919544037114</v>
      </c>
      <c r="G20" s="22">
        <v>4426</v>
      </c>
      <c r="H20" s="47">
        <f t="shared" si="3"/>
        <v>733.99668325041466</v>
      </c>
      <c r="I20" s="22">
        <v>13424014.33</v>
      </c>
      <c r="J20" s="44">
        <f t="shared" si="4"/>
        <v>354.67110139991581</v>
      </c>
    </row>
    <row r="21" spans="1:10" s="13" customFormat="1" x14ac:dyDescent="0.25">
      <c r="A21" s="27" t="s">
        <v>10</v>
      </c>
      <c r="B21" s="73" t="s">
        <v>36</v>
      </c>
      <c r="C21" s="22">
        <v>0</v>
      </c>
      <c r="D21" s="47">
        <f t="shared" si="0"/>
        <v>0</v>
      </c>
      <c r="E21" s="22">
        <v>0</v>
      </c>
      <c r="F21" s="44">
        <f t="shared" si="0"/>
        <v>0</v>
      </c>
      <c r="G21" s="22">
        <v>0</v>
      </c>
      <c r="H21" s="47">
        <f t="shared" si="3"/>
        <v>0</v>
      </c>
      <c r="I21" s="22">
        <v>0</v>
      </c>
      <c r="J21" s="44">
        <f t="shared" si="4"/>
        <v>0</v>
      </c>
    </row>
    <row r="22" spans="1:10" x14ac:dyDescent="0.25">
      <c r="A22" s="27" t="s">
        <v>11</v>
      </c>
      <c r="B22" s="73" t="s">
        <v>37</v>
      </c>
      <c r="C22" s="22">
        <v>0</v>
      </c>
      <c r="D22" s="47">
        <f>C22/C$34*100</f>
        <v>0</v>
      </c>
      <c r="E22" s="22">
        <v>0</v>
      </c>
      <c r="F22" s="44">
        <f>E22/E$34*100</f>
        <v>0</v>
      </c>
      <c r="G22" s="22">
        <v>0</v>
      </c>
      <c r="H22" s="47">
        <f>G22/G$34*100</f>
        <v>0</v>
      </c>
      <c r="I22" s="22">
        <v>0</v>
      </c>
      <c r="J22" s="44">
        <f>I22/I$34*100</f>
        <v>0</v>
      </c>
    </row>
    <row r="23" spans="1:10" x14ac:dyDescent="0.25">
      <c r="A23" s="27" t="s">
        <v>12</v>
      </c>
      <c r="B23" s="73" t="s">
        <v>38</v>
      </c>
      <c r="C23" s="22">
        <v>31</v>
      </c>
      <c r="D23" s="47">
        <f t="shared" si="0"/>
        <v>5.8823529411764701</v>
      </c>
      <c r="E23" s="22">
        <v>110913.99999999999</v>
      </c>
      <c r="F23" s="44">
        <f t="shared" si="0"/>
        <v>2.6206148907537155</v>
      </c>
      <c r="G23" s="22">
        <v>79</v>
      </c>
      <c r="H23" s="47">
        <f t="shared" ref="H23:H27" si="5">G23/G$34*100</f>
        <v>13.101160862354892</v>
      </c>
      <c r="I23" s="22">
        <v>91551.599999999991</v>
      </c>
      <c r="J23" s="44">
        <f t="shared" ref="J23:J27" si="6">I23/I$34*100</f>
        <v>2.4188522157905448</v>
      </c>
    </row>
    <row r="24" spans="1:10" x14ac:dyDescent="0.25">
      <c r="A24" s="27" t="s">
        <v>13</v>
      </c>
      <c r="B24" s="73" t="s">
        <v>39</v>
      </c>
      <c r="C24" s="22">
        <v>43</v>
      </c>
      <c r="D24" s="47">
        <f t="shared" si="0"/>
        <v>8.159392789373813</v>
      </c>
      <c r="E24" s="22">
        <v>96072.400000000009</v>
      </c>
      <c r="F24" s="44">
        <f t="shared" si="0"/>
        <v>2.2699457420203699</v>
      </c>
      <c r="G24" s="22">
        <v>37</v>
      </c>
      <c r="H24" s="47">
        <f t="shared" si="5"/>
        <v>6.1359867330016584</v>
      </c>
      <c r="I24" s="22">
        <v>143079.38</v>
      </c>
      <c r="J24" s="44">
        <f t="shared" si="6"/>
        <v>3.7802493385908869</v>
      </c>
    </row>
    <row r="25" spans="1:10" x14ac:dyDescent="0.25">
      <c r="A25" s="27" t="s">
        <v>14</v>
      </c>
      <c r="B25" s="73" t="s">
        <v>59</v>
      </c>
      <c r="C25" s="22">
        <v>0</v>
      </c>
      <c r="D25" s="47">
        <f t="shared" si="0"/>
        <v>0</v>
      </c>
      <c r="E25" s="22">
        <v>0</v>
      </c>
      <c r="F25" s="44">
        <f t="shared" si="0"/>
        <v>0</v>
      </c>
      <c r="G25" s="22">
        <v>0</v>
      </c>
      <c r="H25" s="47">
        <f t="shared" si="5"/>
        <v>0</v>
      </c>
      <c r="I25" s="22">
        <v>0</v>
      </c>
      <c r="J25" s="44">
        <f t="shared" si="6"/>
        <v>0</v>
      </c>
    </row>
    <row r="26" spans="1:10" x14ac:dyDescent="0.25">
      <c r="A26" s="27" t="s">
        <v>15</v>
      </c>
      <c r="B26" s="73" t="s">
        <v>60</v>
      </c>
      <c r="C26" s="22">
        <v>33</v>
      </c>
      <c r="D26" s="47">
        <f t="shared" si="0"/>
        <v>6.2618595825426944</v>
      </c>
      <c r="E26" s="22">
        <v>34332.43</v>
      </c>
      <c r="F26" s="44">
        <f t="shared" si="0"/>
        <v>0.81118774269938521</v>
      </c>
      <c r="G26" s="22">
        <v>17</v>
      </c>
      <c r="H26" s="47">
        <f t="shared" si="5"/>
        <v>2.8192371475953566</v>
      </c>
      <c r="I26" s="22">
        <v>14878.02</v>
      </c>
      <c r="J26" s="44">
        <f t="shared" si="6"/>
        <v>0.39308686733575438</v>
      </c>
    </row>
    <row r="27" spans="1:10" x14ac:dyDescent="0.25">
      <c r="A27" s="27" t="s">
        <v>16</v>
      </c>
      <c r="B27" s="73" t="s">
        <v>40</v>
      </c>
      <c r="C27" s="22">
        <v>0</v>
      </c>
      <c r="D27" s="47">
        <f t="shared" si="0"/>
        <v>0</v>
      </c>
      <c r="E27" s="22">
        <v>0</v>
      </c>
      <c r="F27" s="44">
        <f t="shared" si="0"/>
        <v>0</v>
      </c>
      <c r="G27" s="22">
        <v>0</v>
      </c>
      <c r="H27" s="47">
        <f t="shared" si="5"/>
        <v>0</v>
      </c>
      <c r="I27" s="22">
        <v>0</v>
      </c>
      <c r="J27" s="44">
        <f t="shared" si="6"/>
        <v>0</v>
      </c>
    </row>
    <row r="28" spans="1:10" x14ac:dyDescent="0.25">
      <c r="A28" s="27" t="s">
        <v>17</v>
      </c>
      <c r="B28" s="73" t="s">
        <v>41</v>
      </c>
      <c r="C28" s="22">
        <v>5</v>
      </c>
      <c r="D28" s="47">
        <f>C28/C$34*100</f>
        <v>0.94876660341555974</v>
      </c>
      <c r="E28" s="22">
        <v>573.58000000000004</v>
      </c>
      <c r="F28" s="44">
        <f>E28/E$34*100</f>
        <v>1.3552232261378335E-2</v>
      </c>
      <c r="G28" s="22">
        <v>7</v>
      </c>
      <c r="H28" s="47">
        <f>G28/G$34*100</f>
        <v>1.1608623548922055</v>
      </c>
      <c r="I28" s="22">
        <v>949.32</v>
      </c>
      <c r="J28" s="44">
        <f>I28/I$34*100</f>
        <v>2.5081645601980531E-2</v>
      </c>
    </row>
    <row r="29" spans="1:10" x14ac:dyDescent="0.25">
      <c r="A29" s="28" t="s">
        <v>23</v>
      </c>
      <c r="B29" s="71" t="s">
        <v>42</v>
      </c>
      <c r="C29" s="23">
        <f>SUM(C11:C28)</f>
        <v>7366</v>
      </c>
      <c r="D29" s="48">
        <f>C29/C$35*100</f>
        <v>93.323197770176108</v>
      </c>
      <c r="E29" s="17">
        <f>SUM(E11:E28)</f>
        <v>20783354.739999998</v>
      </c>
      <c r="F29" s="45">
        <f>E29/E$35*100</f>
        <v>83.081176784923287</v>
      </c>
      <c r="G29" s="23">
        <f>SUM(G11:G28)</f>
        <v>8196</v>
      </c>
      <c r="H29" s="48">
        <f>G29/G$35*100</f>
        <v>93.146948516876918</v>
      </c>
      <c r="I29" s="17">
        <f>SUM(I11:I28)</f>
        <v>20804819.080000002</v>
      </c>
      <c r="J29" s="45">
        <f>I29/I$35*100</f>
        <v>84.607729089201939</v>
      </c>
    </row>
    <row r="30" spans="1:10" x14ac:dyDescent="0.25">
      <c r="A30" s="29" t="s">
        <v>22</v>
      </c>
      <c r="B30" s="69" t="s">
        <v>43</v>
      </c>
      <c r="C30" s="22">
        <v>394</v>
      </c>
      <c r="D30" s="47">
        <f>C30/C$34*100</f>
        <v>74.762808349146113</v>
      </c>
      <c r="E30" s="42">
        <v>3851393.0700000003</v>
      </c>
      <c r="F30" s="44">
        <f>E30/E$34*100</f>
        <v>90.998593769836717</v>
      </c>
      <c r="G30" s="22">
        <v>452</v>
      </c>
      <c r="H30" s="47">
        <f>G30/G$34*100</f>
        <v>74.958540630182426</v>
      </c>
      <c r="I30" s="42">
        <v>3411197.6599999997</v>
      </c>
      <c r="J30" s="44">
        <f>I30/I$34*100</f>
        <v>90.126038413206572</v>
      </c>
    </row>
    <row r="31" spans="1:10" x14ac:dyDescent="0.25">
      <c r="A31" s="29" t="s">
        <v>20</v>
      </c>
      <c r="B31" s="70" t="s">
        <v>44</v>
      </c>
      <c r="C31" s="22">
        <v>1</v>
      </c>
      <c r="D31" s="47">
        <f t="shared" ref="D31:D33" si="7">C31/C$34*100</f>
        <v>0.18975332068311196</v>
      </c>
      <c r="E31" s="42">
        <v>6920.3099999999995</v>
      </c>
      <c r="F31" s="44">
        <f t="shared" ref="F31:F33" si="8">E31/E$34*100</f>
        <v>0.16350927236085477</v>
      </c>
      <c r="G31" s="22">
        <v>1</v>
      </c>
      <c r="H31" s="47">
        <f t="shared" ref="H31:H33" si="9">G31/G$34*100</f>
        <v>0.16583747927031509</v>
      </c>
      <c r="I31" s="42">
        <v>7493.58</v>
      </c>
      <c r="J31" s="44">
        <f t="shared" ref="J31:J33" si="10">I31/I$34*100</f>
        <v>0.19798520820175414</v>
      </c>
    </row>
    <row r="32" spans="1:10" x14ac:dyDescent="0.25">
      <c r="A32" s="29" t="s">
        <v>21</v>
      </c>
      <c r="B32" s="74" t="s">
        <v>45</v>
      </c>
      <c r="C32" s="22">
        <v>132</v>
      </c>
      <c r="D32" s="47">
        <f t="shared" si="7"/>
        <v>25.047438330170777</v>
      </c>
      <c r="E32" s="42">
        <v>374052.1</v>
      </c>
      <c r="F32" s="44">
        <f t="shared" si="8"/>
        <v>8.8378969578024247</v>
      </c>
      <c r="G32" s="22">
        <v>150</v>
      </c>
      <c r="H32" s="47">
        <f t="shared" si="9"/>
        <v>24.875621890547265</v>
      </c>
      <c r="I32" s="42">
        <v>366227.88</v>
      </c>
      <c r="J32" s="44">
        <f t="shared" si="10"/>
        <v>9.6759763785916793</v>
      </c>
    </row>
    <row r="33" spans="1:10" ht="15.75" customHeight="1" x14ac:dyDescent="0.25">
      <c r="A33" s="30" t="s">
        <v>19</v>
      </c>
      <c r="B33" s="74" t="s">
        <v>46</v>
      </c>
      <c r="C33" s="22">
        <v>0</v>
      </c>
      <c r="D33" s="47">
        <f t="shared" si="7"/>
        <v>0</v>
      </c>
      <c r="E33" s="42">
        <v>0</v>
      </c>
      <c r="F33" s="44">
        <f t="shared" si="8"/>
        <v>0</v>
      </c>
      <c r="G33" s="22">
        <v>0</v>
      </c>
      <c r="H33" s="47">
        <f t="shared" si="9"/>
        <v>0</v>
      </c>
      <c r="I33" s="42">
        <v>0</v>
      </c>
      <c r="J33" s="44">
        <f t="shared" si="10"/>
        <v>0</v>
      </c>
    </row>
    <row r="34" spans="1:10" x14ac:dyDescent="0.25">
      <c r="A34" s="31" t="s">
        <v>18</v>
      </c>
      <c r="B34" s="72" t="s">
        <v>47</v>
      </c>
      <c r="C34" s="24">
        <f>SUM(C30:C33)</f>
        <v>527</v>
      </c>
      <c r="D34" s="5">
        <f>C34/C$35*100</f>
        <v>6.6768022298238945</v>
      </c>
      <c r="E34" s="25">
        <f>SUM(E30:E33)</f>
        <v>4232365.4800000004</v>
      </c>
      <c r="F34" s="40">
        <f>E34/E$35*100</f>
        <v>16.918823215076717</v>
      </c>
      <c r="G34" s="24">
        <f>SUM(G30:G33)</f>
        <v>603</v>
      </c>
      <c r="H34" s="5">
        <f>G34/G$35*100</f>
        <v>6.8530514831230818</v>
      </c>
      <c r="I34" s="25">
        <f>SUM(I30:I33)</f>
        <v>3784919.1199999996</v>
      </c>
      <c r="J34" s="40">
        <f>I34/I$35*100</f>
        <v>15.392270910798061</v>
      </c>
    </row>
    <row r="35" spans="1:10" x14ac:dyDescent="0.25">
      <c r="A35" s="12" t="s">
        <v>24</v>
      </c>
      <c r="B35" s="75" t="s">
        <v>48</v>
      </c>
      <c r="C35" s="49">
        <f>C29+C34</f>
        <v>7893</v>
      </c>
      <c r="D35" s="43">
        <f>D29+D34</f>
        <v>100</v>
      </c>
      <c r="E35" s="49">
        <f>E29+E34</f>
        <v>25015720.219999999</v>
      </c>
      <c r="F35" s="54"/>
      <c r="G35" s="49">
        <f>G29+G34</f>
        <v>8799</v>
      </c>
      <c r="H35" s="43">
        <f>H29+H34</f>
        <v>100</v>
      </c>
      <c r="I35" s="49">
        <f>I29+I34</f>
        <v>24589738.200000003</v>
      </c>
      <c r="J35" s="54"/>
    </row>
    <row r="38" spans="1:10" x14ac:dyDescent="0.25">
      <c r="A38" t="s">
        <v>62</v>
      </c>
      <c r="C38" s="19"/>
      <c r="D38" s="20"/>
      <c r="E38" s="18"/>
      <c r="G38" s="19"/>
      <c r="H38" s="20"/>
      <c r="I38" s="18"/>
    </row>
    <row r="39" spans="1:10" x14ac:dyDescent="0.25">
      <c r="C39" s="19"/>
      <c r="D39" s="20"/>
      <c r="E39" s="18"/>
      <c r="G39" s="19"/>
      <c r="H39" s="20"/>
      <c r="I39" s="18"/>
    </row>
    <row r="40" spans="1:10" x14ac:dyDescent="0.25">
      <c r="C40" s="20"/>
      <c r="D40" s="20"/>
      <c r="E40" s="20"/>
      <c r="G40" s="20"/>
      <c r="H40" s="20"/>
      <c r="I40" s="20"/>
    </row>
    <row r="41" spans="1:10" x14ac:dyDescent="0.25">
      <c r="C41" s="20"/>
      <c r="D41" s="20"/>
      <c r="E41" s="18"/>
      <c r="F41" s="16"/>
      <c r="G41" s="20"/>
      <c r="H41" s="20"/>
      <c r="I41" s="18"/>
      <c r="J41" s="16"/>
    </row>
    <row r="42" spans="1:10" x14ac:dyDescent="0.25">
      <c r="C42" s="21"/>
      <c r="D42" s="20"/>
      <c r="E42" s="20"/>
      <c r="G42" s="21"/>
      <c r="H42" s="20"/>
      <c r="I42" s="20"/>
    </row>
    <row r="43" spans="1:10" x14ac:dyDescent="0.25">
      <c r="C43" s="20"/>
      <c r="D43" s="20"/>
      <c r="E43" s="18"/>
      <c r="G43" s="20"/>
      <c r="H43" s="20"/>
      <c r="I43" s="18"/>
    </row>
    <row r="44" spans="1:10" x14ac:dyDescent="0.25">
      <c r="C44" s="19"/>
      <c r="D44" s="20"/>
      <c r="E44" s="20"/>
      <c r="G44" s="19"/>
      <c r="H44" s="20"/>
      <c r="I44" s="20"/>
    </row>
    <row r="45" spans="1:10" x14ac:dyDescent="0.25">
      <c r="B45" s="14"/>
      <c r="C45" s="20"/>
      <c r="D45" s="20"/>
      <c r="E45" s="20"/>
      <c r="G45" s="20"/>
      <c r="H45" s="20"/>
      <c r="I45" s="20"/>
    </row>
  </sheetData>
  <mergeCells count="5">
    <mergeCell ref="B8:B10"/>
    <mergeCell ref="C8:D8"/>
    <mergeCell ref="E8:F8"/>
    <mergeCell ref="G8:H8"/>
    <mergeCell ref="I8:J8"/>
  </mergeCells>
  <pageMargins left="0.39370078740157483" right="0.39370078740157483" top="0.78740157480314965" bottom="0.78740157480314965" header="0.31496062992125984" footer="0.31496062992125984"/>
  <pageSetup paperSize="9" scale="80" orientation="landscape" r:id="rId1"/>
  <headerFooter>
    <oddHeader>&amp;L&amp;G&amp;CStatistika tržišta osiguranja&amp;RKvartalno izvješće</oddHeader>
    <oddFooter>&amp;CU izvješće su uključeni podatci zaključno s 31.03.2023. godine.</oddFooter>
  </headerFooter>
  <ignoredErrors>
    <ignoredError sqref="A11:A28 A34" numberStoredAsText="1"/>
    <ignoredError sqref="A29:A30 A35" twoDigitTextYear="1" numberStoredAsText="1"/>
    <ignoredError sqref="D29:E29 D34:E34 F29:F34 G29 I29 G34 I34" formula="1"/>
    <ignoredError sqref="H11:H28 J11:J28 J30:J34 H35" evalError="1"/>
    <ignoredError sqref="J29 H29:H34" evalError="1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Lenovo</cp:lastModifiedBy>
  <cp:lastPrinted>2020-10-30T14:49:07Z</cp:lastPrinted>
  <dcterms:created xsi:type="dcterms:W3CDTF">2018-01-08T12:56:16Z</dcterms:created>
  <dcterms:modified xsi:type="dcterms:W3CDTF">2023-05-26T07:50:24Z</dcterms:modified>
</cp:coreProperties>
</file>