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KVARTALNI\I K\Jezici\BS EVLADA 11052023\"/>
    </mc:Choice>
  </mc:AlternateContent>
  <xr:revisionPtr revIDLastSave="0" documentId="13_ncr:1_{813F4787-A836-4809-8FD7-70402E5CFAC8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1" l="1"/>
  <c r="F25" i="21"/>
  <c r="F18" i="21"/>
  <c r="C38" i="21"/>
  <c r="E38" i="21"/>
  <c r="E34" i="21"/>
  <c r="E35" i="21"/>
  <c r="E36" i="21"/>
  <c r="E33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E37" i="23"/>
  <c r="E32" i="23"/>
  <c r="E37" i="22"/>
  <c r="E32" i="22"/>
  <c r="E37" i="21" l="1"/>
  <c r="E38" i="23"/>
  <c r="E38" i="22"/>
  <c r="F32" i="22" s="1"/>
  <c r="E32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F37" i="22" l="1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2" i="21"/>
  <c r="C34" i="21"/>
  <c r="C33" i="21"/>
  <c r="C35" i="21"/>
  <c r="C36" i="21"/>
  <c r="F38" i="23" l="1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C37" i="21"/>
  <c r="C32" i="22"/>
  <c r="C37" i="22"/>
  <c r="F38" i="21" l="1"/>
  <c r="C38" i="22"/>
  <c r="D14" i="22" s="1"/>
  <c r="D28" i="22"/>
  <c r="D16" i="22" l="1"/>
  <c r="D20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C32" i="23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C37" i="23"/>
  <c r="C38" i="23" l="1"/>
  <c r="D38" i="2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<sst xmlns="http://schemas.openxmlformats.org/spreadsheetml/2006/main" count="328" uniqueCount="73">
  <si>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</si>
  <si>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</si>
  <si>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</si>
  <si>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</si>
  <si>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</si>
  <si>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</si>
  <si>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</si>
  <si>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</si>
  <si>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</si>
  <si>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</si>
  <si>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</si>
  <si>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</si>
  <si>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</si>
  <si>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</si>
  <si>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</si>
  <si>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</si>
  <si>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</si>
  <si>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</si>
  <si>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</si>
  <si>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</si>
  <si>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</si>
  <si>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</si>
  <si>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</si>
  <si>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</si>
  <si>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</si>
  <si>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</si>
  <si>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</si>
  <si>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</si>
  <si>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</si>
  <si>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</si>
  <si>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</si>
  <si>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</si>
  <si>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</si>
  <si>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</si>
  <si>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</si>
  <si>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</si>
  <si>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</si>
  <si>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</si>
  <si>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</si>
  <si>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</si>
  <si>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</si>
  <si>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</si>
  <si>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</si>
  <si>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</si>
  <si>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</si>
  <si>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</si>
  <si>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</si>
  <si>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</si>
  <si>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</si>
  <si>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</si>
  <si>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</si>
  <si>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</si>
  <si>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</si>
  <si>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</si>
  <si>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</si>
  <si>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</si>
  <si>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</si>
  <si>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</si>
  <si>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</si>
  <si>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</si>
  <si>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</si>
  <si>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</si>
  <si>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</si>
  <si>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</si>
  <si>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</si>
  <si>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</si>
  <si>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</si>
  <si>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</si>
  <si>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</si>
  <si>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</si>
  <si>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</si>
  <si>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I-III-2022</t>
  </si>
  <si>
    <t>I-III-2023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</si>
</sst>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  <font>
      <b/>
      <sz val="10"/>
      <name val="Cambria"/>
      <family val="1"/>
      <charset val="238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04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164" fontId="9" fillId="3" borderId="54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6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9" xfId="0" applyNumberFormat="1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vertical="center" wrapText="1"/>
    </xf>
    <xf numFmtId="3" fontId="12" fillId="4" borderId="61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7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8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3" fontId="44" fillId="4" borderId="6" xfId="0" applyNumberFormat="1" applyFont="1" applyFill="1" applyBorder="1" applyAlignment="1">
      <alignment horizontal="right" vertical="center"/>
    </xf>
    <xf numFmtId="3" fontId="44" fillId="4" borderId="60" xfId="0" applyNumberFormat="1" applyFont="1" applyFill="1" applyBorder="1" applyAlignment="1">
      <alignment horizontal="right" vertical="center"/>
    </xf>
    <xf numFmtId="3" fontId="11" fillId="0" borderId="62" xfId="0" applyNumberFormat="1" applyFont="1" applyBorder="1"/>
    <xf numFmtId="3" fontId="11" fillId="0" borderId="0" xfId="0" applyNumberFormat="1" applyFont="1" applyBorder="1"/>
    <xf numFmtId="0" fontId="9" fillId="3" borderId="0" xfId="0" applyFont="1" applyFill="1" applyBorder="1" applyAlignment="1">
      <alignment horizontal="center" vertical="center" wrapText="1"/>
    </xf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2" xfId="0" applyNumberFormat="1" applyBorder="1"/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3" fontId="12" fillId="4" borderId="60" xfId="0" applyNumberFormat="1" applyFont="1" applyFill="1" applyBorder="1" applyAlignment="1">
      <alignment horizontal="right" vertical="center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85" t="s">
        <v>29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8" t="s">
        <v>36</v>
      </c>
      <c r="D11" s="98"/>
      <c r="E11" s="98"/>
      <c r="F11" s="99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5" t="s">
        <v>35</v>
      </c>
      <c r="E12" s="95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71</v>
      </c>
      <c r="D13" s="96" t="s">
        <v>25</v>
      </c>
      <c r="E13" s="70" t="s">
        <v>72</v>
      </c>
      <c r="F13" s="78" t="s">
        <v>25</v>
      </c>
    </row>
    <row r="14" spans="1:6" s="1" customFormat="1" ht="16.5" customHeight="1" x14ac:dyDescent="0.2">
      <c r="A14" s="19" t="s">
        <v>0</v>
      </c>
      <c r="B14" s="12" t="s">
        <v>41</v>
      </c>
      <c r="C14" s="48">
        <f>FBiH!C14+RS!C14</f>
        <v>14236909.99</v>
      </c>
      <c r="D14" s="86">
        <f t="shared" ref="D14:D37" si="0">C14/C$38*100</f>
        <v>6.785712016541984</v>
      </c>
      <c r="E14" s="48">
        <f>FBiH!E14+RS!E14</f>
        <v>16510083.029999999</v>
      </c>
      <c r="F14" s="86">
        <f t="shared" ref="F14:F37" si="1">E14/E$38*100</f>
        <v>7.1985350719135575</v>
      </c>
    </row>
    <row r="15" spans="1:6" s="1" customFormat="1" ht="17.100000000000001" customHeight="1" x14ac:dyDescent="0.2">
      <c r="A15" s="22" t="s">
        <v>1</v>
      </c>
      <c r="B15" s="12" t="s">
        <v>42</v>
      </c>
      <c r="C15" s="48">
        <f>FBiH!C15+RS!C15</f>
        <v>3190948.37</v>
      </c>
      <c r="D15" s="87">
        <f t="shared" si="0"/>
        <v>1.5208958063008766</v>
      </c>
      <c r="E15" s="48">
        <f>FBiH!E15+RS!E15</f>
        <v>4427324.8899999997</v>
      </c>
      <c r="F15" s="87">
        <f t="shared" si="1"/>
        <v>1.93035089148312</v>
      </c>
    </row>
    <row r="16" spans="1:6" s="1" customFormat="1" ht="17.100000000000001" customHeight="1" x14ac:dyDescent="0.2">
      <c r="A16" s="22" t="s">
        <v>2</v>
      </c>
      <c r="B16" s="12" t="s">
        <v>43</v>
      </c>
      <c r="C16" s="48">
        <f>FBiH!C16+RS!C16</f>
        <v>20867663.120000001</v>
      </c>
      <c r="D16" s="87">
        <f t="shared" si="0"/>
        <v>9.9461155889863129</v>
      </c>
      <c r="E16" s="48">
        <f>FBiH!E16+RS!E16</f>
        <v>24847120.98</v>
      </c>
      <c r="F16" s="87">
        <f t="shared" si="1"/>
        <v>10.833553743224826</v>
      </c>
    </row>
    <row r="17" spans="1:6" s="1" customFormat="1" ht="17.100000000000001" customHeight="1" x14ac:dyDescent="0.2">
      <c r="A17" s="19" t="s">
        <v>3</v>
      </c>
      <c r="B17" s="12" t="s">
        <v>44</v>
      </c>
      <c r="C17" s="48">
        <f>FBiH!C17+RS!C17</f>
        <v>0</v>
      </c>
      <c r="D17" s="87">
        <f t="shared" si="0"/>
        <v>0</v>
      </c>
      <c r="E17" s="48">
        <f>FBiH!E17+RS!E17</f>
        <v>0</v>
      </c>
      <c r="F17" s="87">
        <f t="shared" si="1"/>
        <v>0</v>
      </c>
    </row>
    <row r="18" spans="1:6" s="1" customFormat="1" ht="17.100000000000001" customHeight="1" x14ac:dyDescent="0.2">
      <c r="A18" s="19" t="s">
        <v>4</v>
      </c>
      <c r="B18" s="12" t="s">
        <v>45</v>
      </c>
      <c r="C18" s="48">
        <f>FBiH!C18+RS!C18</f>
        <v>48518.92</v>
      </c>
      <c r="D18" s="87">
        <f t="shared" si="0"/>
        <v>2.3125482896562105E-2</v>
      </c>
      <c r="E18" s="48">
        <f>FBiH!E18+RS!E18</f>
        <v>0</v>
      </c>
      <c r="F18" s="87">
        <f t="shared" si="1"/>
        <v>0</v>
      </c>
    </row>
    <row r="19" spans="1:6" s="1" customFormat="1" ht="17.100000000000001" customHeight="1" x14ac:dyDescent="0.2">
      <c r="A19" s="19" t="s">
        <v>5</v>
      </c>
      <c r="B19" s="12" t="s">
        <v>46</v>
      </c>
      <c r="C19" s="48">
        <f>FBiH!C19+RS!C19</f>
        <v>4492</v>
      </c>
      <c r="D19" s="87">
        <f t="shared" si="0"/>
        <v>2.1410136328540905E-3</v>
      </c>
      <c r="E19" s="48">
        <f>FBiH!E19+RS!E19</f>
        <v>2423</v>
      </c>
      <c r="F19" s="87">
        <f t="shared" si="1"/>
        <v>1.0564483805171117E-3</v>
      </c>
    </row>
    <row r="20" spans="1:6" s="1" customFormat="1" ht="17.100000000000001" customHeight="1" x14ac:dyDescent="0.2">
      <c r="A20" s="19" t="s">
        <v>6</v>
      </c>
      <c r="B20" s="12" t="s">
        <v>47</v>
      </c>
      <c r="C20" s="48">
        <f>FBiH!C20+RS!C20</f>
        <v>2080063.98</v>
      </c>
      <c r="D20" s="87">
        <f t="shared" si="0"/>
        <v>0.99141703882206988</v>
      </c>
      <c r="E20" s="48">
        <f>FBiH!E20+RS!E20</f>
        <v>2267622.0699999998</v>
      </c>
      <c r="F20" s="87">
        <f t="shared" si="1"/>
        <v>0.98870229611075555</v>
      </c>
    </row>
    <row r="21" spans="1:6" s="1" customFormat="1" ht="17.100000000000001" customHeight="1" x14ac:dyDescent="0.2">
      <c r="A21" s="19" t="s">
        <v>7</v>
      </c>
      <c r="B21" s="12" t="s">
        <v>48</v>
      </c>
      <c r="C21" s="48">
        <f>FBiH!C21+RS!C21</f>
        <v>11115214.65</v>
      </c>
      <c r="D21" s="87">
        <f t="shared" si="0"/>
        <v>5.2978241535506472</v>
      </c>
      <c r="E21" s="48">
        <f>FBiH!E21+RS!E21</f>
        <v>11511206.4399</v>
      </c>
      <c r="F21" s="87">
        <f t="shared" si="1"/>
        <v>5.0189828317088336</v>
      </c>
    </row>
    <row r="22" spans="1:6" s="1" customFormat="1" ht="17.100000000000001" customHeight="1" x14ac:dyDescent="0.2">
      <c r="A22" s="19" t="s">
        <v>8</v>
      </c>
      <c r="B22" s="12" t="s">
        <v>49</v>
      </c>
      <c r="C22" s="48">
        <f>FBiH!C22+RS!C22</f>
        <v>11453940.969999999</v>
      </c>
      <c r="D22" s="87">
        <f t="shared" si="0"/>
        <v>5.459270651530721</v>
      </c>
      <c r="E22" s="48">
        <f>FBiH!E22+RS!E22</f>
        <v>13153125.470000001</v>
      </c>
      <c r="F22" s="87">
        <f t="shared" si="1"/>
        <v>5.734873339463423</v>
      </c>
    </row>
    <row r="23" spans="1:6" s="1" customFormat="1" ht="17.100000000000001" customHeight="1" x14ac:dyDescent="0.2">
      <c r="A23" s="19" t="s">
        <v>9</v>
      </c>
      <c r="B23" s="12" t="s">
        <v>50</v>
      </c>
      <c r="C23" s="48">
        <f>FBiH!C23+RS!C23</f>
        <v>92160006.400000006</v>
      </c>
      <c r="D23" s="87">
        <f t="shared" si="0"/>
        <v>43.926053006749825</v>
      </c>
      <c r="E23" s="48">
        <f>FBiH!E23+RS!E23</f>
        <v>98727475.739999995</v>
      </c>
      <c r="F23" s="87">
        <f t="shared" si="1"/>
        <v>43.046009846498322</v>
      </c>
    </row>
    <row r="24" spans="1:6" s="1" customFormat="1" ht="17.100000000000001" customHeight="1" x14ac:dyDescent="0.2">
      <c r="A24" s="19" t="s">
        <v>10</v>
      </c>
      <c r="B24" s="12" t="s">
        <v>51</v>
      </c>
      <c r="C24" s="48">
        <f>FBiH!C24+RS!C24</f>
        <v>60816.27</v>
      </c>
      <c r="D24" s="87">
        <f t="shared" si="0"/>
        <v>2.8986746030573291E-2</v>
      </c>
      <c r="E24" s="48">
        <f>FBiH!E24+RS!E24</f>
        <v>8289.7099999999991</v>
      </c>
      <c r="F24" s="87">
        <f>E24/E$38*100</f>
        <v>3.6143832870229077E-3</v>
      </c>
    </row>
    <row r="25" spans="1:6" s="1" customFormat="1" ht="17.100000000000001" customHeight="1" x14ac:dyDescent="0.2">
      <c r="A25" s="19" t="s">
        <v>11</v>
      </c>
      <c r="B25" s="12" t="s">
        <v>52</v>
      </c>
      <c r="C25" s="48">
        <f>FBiH!C25+RS!C25</f>
        <v>3647.51</v>
      </c>
      <c r="D25" s="87">
        <f t="shared" si="0"/>
        <v>1.7385059296463987E-3</v>
      </c>
      <c r="E25" s="48">
        <f>FBiH!E25+RS!E25</f>
        <v>5194.71</v>
      </c>
      <c r="F25" s="87">
        <f t="shared" si="1"/>
        <v>2.2649372541296104E-3</v>
      </c>
    </row>
    <row r="26" spans="1:6" s="1" customFormat="1" ht="17.100000000000001" customHeight="1" x14ac:dyDescent="0.2">
      <c r="A26" s="19" t="s">
        <v>12</v>
      </c>
      <c r="B26" s="12" t="s">
        <v>53</v>
      </c>
      <c r="C26" s="48">
        <f>FBiH!C26+RS!C26</f>
        <v>3566545.32</v>
      </c>
      <c r="D26" s="87">
        <f t="shared" si="0"/>
        <v>1.6999158843080928</v>
      </c>
      <c r="E26" s="48">
        <f>FBiH!E26+RS!E26</f>
        <v>4463394.24</v>
      </c>
      <c r="F26" s="87">
        <f t="shared" si="1"/>
        <v>1.946077431472309</v>
      </c>
    </row>
    <row r="27" spans="1:6" s="1" customFormat="1" ht="17.100000000000001" customHeight="1" x14ac:dyDescent="0.2">
      <c r="A27" s="19" t="s">
        <v>13</v>
      </c>
      <c r="B27" s="12" t="s">
        <v>54</v>
      </c>
      <c r="C27" s="48">
        <f>FBiH!C27+RS!C27</f>
        <v>2147656.17</v>
      </c>
      <c r="D27" s="87">
        <f t="shared" si="0"/>
        <v>1.0236333790412291</v>
      </c>
      <c r="E27" s="48">
        <f>FBiH!E27+RS!E27</f>
        <v>1980999.3299999998</v>
      </c>
      <c r="F27" s="87">
        <f t="shared" si="1"/>
        <v>0.86373237060832986</v>
      </c>
    </row>
    <row r="28" spans="1:6" s="1" customFormat="1" ht="17.100000000000001" customHeight="1" x14ac:dyDescent="0.2">
      <c r="A28" s="19" t="s">
        <v>14</v>
      </c>
      <c r="B28" s="12" t="s">
        <v>55</v>
      </c>
      <c r="C28" s="48">
        <f>FBiH!C28+RS!C28</f>
        <v>156727</v>
      </c>
      <c r="D28" s="87">
        <f t="shared" si="0"/>
        <v>7.4700499473802986E-2</v>
      </c>
      <c r="E28" s="48">
        <f>FBiH!E28+RS!E28</f>
        <v>184947.4</v>
      </c>
      <c r="F28" s="87">
        <f t="shared" si="1"/>
        <v>8.0638622043273003E-2</v>
      </c>
    </row>
    <row r="29" spans="1:6" s="1" customFormat="1" ht="17.100000000000001" customHeight="1" x14ac:dyDescent="0.2">
      <c r="A29" s="19" t="s">
        <v>15</v>
      </c>
      <c r="B29" s="12" t="s">
        <v>56</v>
      </c>
      <c r="C29" s="48">
        <f>FBiH!C29+RS!C29</f>
        <v>1899736.7200000002</v>
      </c>
      <c r="D29" s="87">
        <f t="shared" si="0"/>
        <v>0.90546799117397914</v>
      </c>
      <c r="E29" s="48">
        <f>FBiH!E29+RS!E29</f>
        <v>2099025.35</v>
      </c>
      <c r="F29" s="87">
        <f t="shared" si="1"/>
        <v>0.9151927080775335</v>
      </c>
    </row>
    <row r="30" spans="1:6" s="1" customFormat="1" ht="17.100000000000001" customHeight="1" x14ac:dyDescent="0.2">
      <c r="A30" s="19" t="s">
        <v>16</v>
      </c>
      <c r="B30" s="12" t="s">
        <v>57</v>
      </c>
      <c r="C30" s="48">
        <f>FBiH!C30+RS!C30</f>
        <v>43089.97</v>
      </c>
      <c r="D30" s="87">
        <f t="shared" si="0"/>
        <v>2.0537892522100126E-2</v>
      </c>
      <c r="E30" s="48">
        <f>FBiH!E30+RS!E30</f>
        <v>38334.49</v>
      </c>
      <c r="F30" s="87">
        <f t="shared" si="1"/>
        <v>1.6714160081902359E-2</v>
      </c>
    </row>
    <row r="31" spans="1:6" s="1" customFormat="1" ht="17.100000000000001" customHeight="1" x14ac:dyDescent="0.2">
      <c r="A31" s="19" t="s">
        <v>17</v>
      </c>
      <c r="B31" s="12" t="s">
        <v>58</v>
      </c>
      <c r="C31" s="48">
        <f>FBiH!C31+RS!C31</f>
        <v>407921.45</v>
      </c>
      <c r="D31" s="87">
        <f t="shared" si="0"/>
        <v>0.19442684451994841</v>
      </c>
      <c r="E31" s="48">
        <f>FBiH!E31+RS!E31</f>
        <v>600051.92000000004</v>
      </c>
      <c r="F31" s="87">
        <f t="shared" si="1"/>
        <v>0.26162768432116529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163443898.80999997</v>
      </c>
      <c r="D32" s="88">
        <f t="shared" si="0"/>
        <v>77.901962502011216</v>
      </c>
      <c r="E32" s="49">
        <f>SUM(E14:E31)</f>
        <v>180826618.76990002</v>
      </c>
      <c r="F32" s="88">
        <f t="shared" si="1"/>
        <v>78.841926765929031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48">
        <f>FBiH!C33+RS!C33</f>
        <v>41507425.8499</v>
      </c>
      <c r="D33" s="87">
        <f t="shared" si="0"/>
        <v>19.783607437514732</v>
      </c>
      <c r="E33" s="48">
        <f>FBiH!E33+RS!E33</f>
        <v>43661776.329899997</v>
      </c>
      <c r="F33" s="87">
        <f t="shared" si="1"/>
        <v>19.036901731004217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48">
        <f>FBiH!C34+RS!C34</f>
        <v>52317.78</v>
      </c>
      <c r="D34" s="87">
        <f t="shared" si="0"/>
        <v>2.4936126496140038E-2</v>
      </c>
      <c r="E34" s="48">
        <f>FBiH!E34+RS!E34</f>
        <v>175214.78</v>
      </c>
      <c r="F34" s="87">
        <f t="shared" si="1"/>
        <v>7.6395117859538605E-2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48">
        <f>FBiH!C35+RS!C35</f>
        <v>4755606.9000000004</v>
      </c>
      <c r="D35" s="87">
        <f t="shared" si="0"/>
        <v>2.2666561009338779</v>
      </c>
      <c r="E35" s="48">
        <f>FBiH!E35+RS!E35</f>
        <v>4640897.74</v>
      </c>
      <c r="F35" s="87">
        <f t="shared" si="1"/>
        <v>2.0234704505028991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48">
        <f>FBiH!C36+RS!C36</f>
        <v>47915.41</v>
      </c>
      <c r="D36" s="87">
        <f t="shared" si="0"/>
        <v>2.2837833044032328E-2</v>
      </c>
      <c r="E36" s="48">
        <f>FBiH!E36+RS!E36</f>
        <v>48864.880000000005</v>
      </c>
      <c r="F36" s="87">
        <f t="shared" si="1"/>
        <v>2.130549869589889E-2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46363265.939899996</v>
      </c>
      <c r="D37" s="88">
        <f t="shared" si="0"/>
        <v>22.098037497988781</v>
      </c>
      <c r="E37" s="51">
        <f>SUM(E33:E36)</f>
        <v>48526753.729900002</v>
      </c>
      <c r="F37" s="88">
        <f t="shared" si="1"/>
        <v>21.158072798062555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209807164.74989998</v>
      </c>
      <c r="D38" s="79">
        <f>D32+D37</f>
        <v>100</v>
      </c>
      <c r="E38" s="25">
        <f>E32+E37+1</f>
        <v>229353373.49980003</v>
      </c>
      <c r="F38" s="79">
        <f>F32+F37</f>
        <v>99.999999563991594</v>
      </c>
    </row>
    <row r="40" spans="1:6" x14ac:dyDescent="0.25">
      <c r="B40" s="36"/>
      <c r="C40" s="37"/>
      <c r="E40" s="37"/>
    </row>
    <row r="41" spans="1:6" x14ac:dyDescent="0.25"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osiguranja&amp;RKvartalni izvještaj</oddHeader>
    <oddFooter>&amp;CU izvještaj su uključeni podaci zaključno sa 31.03.2023. godine.</oddFooter>
  </headerFooter>
  <ignoredErrors>
    <ignoredError sqref="A14:A31 A34:A37" numberStoredAsText="1"/>
    <ignoredError sqref="A32:A33 A38" twoDigitTextYear="1" numberStoredAsText="1"/>
    <ignoredError sqref="E14:E38 D32:D37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1"/>
      <c r="E1" s="31"/>
    </row>
    <row r="3" spans="1:9" x14ac:dyDescent="0.25">
      <c r="C3" s="35"/>
      <c r="E3" s="35"/>
    </row>
    <row r="4" spans="1:9" x14ac:dyDescent="0.25">
      <c r="C4" s="35"/>
      <c r="E4" s="35"/>
    </row>
    <row r="5" spans="1:9" x14ac:dyDescent="0.25">
      <c r="C5" s="35"/>
      <c r="E5" s="35"/>
    </row>
    <row r="6" spans="1:9" x14ac:dyDescent="0.25">
      <c r="C6" s="35"/>
      <c r="E6" s="35"/>
    </row>
    <row r="7" spans="1:9" x14ac:dyDescent="0.25">
      <c r="A7" s="62" t="s">
        <v>69</v>
      </c>
    </row>
    <row r="8" spans="1:9" x14ac:dyDescent="0.25">
      <c r="A8" s="62"/>
    </row>
    <row r="9" spans="1:9" s="1" customFormat="1" ht="15" customHeight="1" x14ac:dyDescent="0.2">
      <c r="C9" s="3"/>
      <c r="D9" s="2"/>
      <c r="E9" s="3"/>
      <c r="F9" s="2"/>
    </row>
    <row r="10" spans="1:9" s="1" customFormat="1" ht="15" customHeight="1" thickBot="1" x14ac:dyDescent="0.25">
      <c r="C10" s="3"/>
      <c r="D10" s="2"/>
      <c r="E10" s="3"/>
      <c r="F10" s="2"/>
    </row>
    <row r="11" spans="1:9" s="1" customFormat="1" ht="15" customHeight="1" x14ac:dyDescent="0.25">
      <c r="A11" s="64"/>
      <c r="B11" s="65"/>
      <c r="C11" s="98" t="s">
        <v>36</v>
      </c>
      <c r="D11" s="98"/>
      <c r="E11" s="98"/>
      <c r="F11" s="99"/>
    </row>
    <row r="12" spans="1:9" s="1" customFormat="1" ht="26.25" customHeight="1" x14ac:dyDescent="0.2">
      <c r="A12" s="66" t="s">
        <v>32</v>
      </c>
      <c r="B12" s="40" t="s">
        <v>33</v>
      </c>
      <c r="C12" s="63" t="s">
        <v>34</v>
      </c>
      <c r="D12" s="95" t="s">
        <v>35</v>
      </c>
      <c r="E12" s="95" t="s">
        <v>34</v>
      </c>
      <c r="F12" s="67" t="s">
        <v>35</v>
      </c>
    </row>
    <row r="13" spans="1:9" s="1" customFormat="1" ht="24.75" customHeight="1" thickBot="1" x14ac:dyDescent="0.25">
      <c r="A13" s="71"/>
      <c r="B13" s="14"/>
      <c r="C13" s="11" t="s">
        <v>71</v>
      </c>
      <c r="D13" s="34" t="s">
        <v>25</v>
      </c>
      <c r="E13" s="11" t="s">
        <v>72</v>
      </c>
      <c r="F13" s="72" t="s">
        <v>25</v>
      </c>
    </row>
    <row r="14" spans="1:9" s="1" customFormat="1" ht="16.5" customHeight="1" x14ac:dyDescent="0.2">
      <c r="A14" s="73" t="s">
        <v>0</v>
      </c>
      <c r="B14" s="12" t="s">
        <v>41</v>
      </c>
      <c r="C14" s="48">
        <v>9787730</v>
      </c>
      <c r="D14" s="89">
        <f>C14/C$38*100</f>
        <v>6.6692832582901289</v>
      </c>
      <c r="E14" s="48">
        <v>11439763</v>
      </c>
      <c r="F14" s="89">
        <f>E14/E$38*100</f>
        <v>7.0486371026859267</v>
      </c>
      <c r="H14" s="45"/>
      <c r="I14" s="45"/>
    </row>
    <row r="15" spans="1:9" s="1" customFormat="1" ht="17.100000000000001" customHeight="1" x14ac:dyDescent="0.2">
      <c r="A15" s="74" t="s">
        <v>1</v>
      </c>
      <c r="B15" s="12" t="s">
        <v>42</v>
      </c>
      <c r="C15" s="48">
        <v>2762341</v>
      </c>
      <c r="D15" s="87">
        <f t="shared" ref="D15:D37" si="0">C15/C$38*100</f>
        <v>1.8822377185505133</v>
      </c>
      <c r="E15" s="48">
        <v>4000048</v>
      </c>
      <c r="F15" s="87">
        <f t="shared" ref="F15:F37" si="1">E15/E$38*100</f>
        <v>2.4646390616068392</v>
      </c>
      <c r="H15" s="45"/>
      <c r="I15" s="45"/>
    </row>
    <row r="16" spans="1:9" s="1" customFormat="1" ht="17.100000000000001" customHeight="1" x14ac:dyDescent="0.2">
      <c r="A16" s="74" t="s">
        <v>2</v>
      </c>
      <c r="B16" s="12" t="s">
        <v>43</v>
      </c>
      <c r="C16" s="48">
        <v>16599785</v>
      </c>
      <c r="D16" s="87">
        <f t="shared" si="0"/>
        <v>11.310964666139709</v>
      </c>
      <c r="E16" s="48">
        <v>19698765</v>
      </c>
      <c r="F16" s="87">
        <f t="shared" si="1"/>
        <v>12.13744077181415</v>
      </c>
      <c r="H16" s="45"/>
      <c r="I16" s="45"/>
    </row>
    <row r="17" spans="1:9" s="1" customFormat="1" ht="17.100000000000001" customHeight="1" x14ac:dyDescent="0.2">
      <c r="A17" s="75" t="s">
        <v>3</v>
      </c>
      <c r="B17" s="12" t="s">
        <v>44</v>
      </c>
      <c r="C17" s="48">
        <v>0</v>
      </c>
      <c r="D17" s="87">
        <f t="shared" si="0"/>
        <v>0</v>
      </c>
      <c r="E17" s="48">
        <v>0</v>
      </c>
      <c r="F17" s="87">
        <f t="shared" si="1"/>
        <v>0</v>
      </c>
      <c r="H17" s="45"/>
      <c r="I17" s="45"/>
    </row>
    <row r="18" spans="1:9" s="1" customFormat="1" ht="17.100000000000001" customHeight="1" x14ac:dyDescent="0.2">
      <c r="A18" s="75" t="s">
        <v>4</v>
      </c>
      <c r="B18" s="12" t="s">
        <v>45</v>
      </c>
      <c r="C18" s="48">
        <v>244</v>
      </c>
      <c r="D18" s="87">
        <f t="shared" si="0"/>
        <v>1.6625970628764706E-4</v>
      </c>
      <c r="E18" s="48">
        <v>0</v>
      </c>
      <c r="F18" s="87">
        <f t="shared" si="1"/>
        <v>0</v>
      </c>
      <c r="H18" s="45"/>
      <c r="I18" s="45"/>
    </row>
    <row r="19" spans="1:9" s="1" customFormat="1" ht="17.100000000000001" customHeight="1" x14ac:dyDescent="0.2">
      <c r="A19" s="75" t="s">
        <v>5</v>
      </c>
      <c r="B19" s="12" t="s">
        <v>46</v>
      </c>
      <c r="C19" s="48">
        <v>4442</v>
      </c>
      <c r="D19" s="87">
        <f t="shared" si="0"/>
        <v>3.0267443251218371E-3</v>
      </c>
      <c r="E19" s="48">
        <v>2373</v>
      </c>
      <c r="F19" s="87">
        <f t="shared" si="1"/>
        <v>1.4621295777433243E-3</v>
      </c>
      <c r="H19" s="45"/>
      <c r="I19" s="45"/>
    </row>
    <row r="20" spans="1:9" s="1" customFormat="1" ht="17.100000000000001" customHeight="1" x14ac:dyDescent="0.2">
      <c r="A20" s="75" t="s">
        <v>6</v>
      </c>
      <c r="B20" s="12" t="s">
        <v>47</v>
      </c>
      <c r="C20" s="48">
        <v>1520567</v>
      </c>
      <c r="D20" s="87">
        <f t="shared" si="0"/>
        <v>1.0361025525028222</v>
      </c>
      <c r="E20" s="48">
        <v>1559820</v>
      </c>
      <c r="F20" s="87">
        <f t="shared" si="1"/>
        <v>0.96108679222738813</v>
      </c>
      <c r="H20" s="45"/>
      <c r="I20" s="45"/>
    </row>
    <row r="21" spans="1:9" s="1" customFormat="1" ht="17.100000000000001" customHeight="1" x14ac:dyDescent="0.2">
      <c r="A21" s="75" t="s">
        <v>7</v>
      </c>
      <c r="B21" s="12" t="s">
        <v>48</v>
      </c>
      <c r="C21" s="48">
        <v>8490996</v>
      </c>
      <c r="D21" s="87">
        <f t="shared" si="0"/>
        <v>5.785698774793385</v>
      </c>
      <c r="E21" s="48">
        <v>8731881</v>
      </c>
      <c r="F21" s="87">
        <f t="shared" si="1"/>
        <v>5.3801691864454098</v>
      </c>
      <c r="H21" s="45"/>
      <c r="I21" s="45"/>
    </row>
    <row r="22" spans="1:9" s="1" customFormat="1" ht="17.100000000000001" customHeight="1" x14ac:dyDescent="0.2">
      <c r="A22" s="75" t="s">
        <v>8</v>
      </c>
      <c r="B22" s="12" t="s">
        <v>49</v>
      </c>
      <c r="C22" s="48">
        <v>5321530</v>
      </c>
      <c r="D22" s="87">
        <f t="shared" si="0"/>
        <v>3.6260492409873049</v>
      </c>
      <c r="E22" s="48">
        <v>6918294</v>
      </c>
      <c r="F22" s="87">
        <f t="shared" si="1"/>
        <v>4.2627232553409922</v>
      </c>
      <c r="H22" s="45"/>
      <c r="I22" s="45"/>
    </row>
    <row r="23" spans="1:9" s="1" customFormat="1" ht="17.100000000000001" customHeight="1" x14ac:dyDescent="0.2">
      <c r="A23" s="75" t="s">
        <v>9</v>
      </c>
      <c r="B23" s="12" t="s">
        <v>50</v>
      </c>
      <c r="C23" s="48">
        <v>56719364</v>
      </c>
      <c r="D23" s="87">
        <f t="shared" si="0"/>
        <v>38.648134424025173</v>
      </c>
      <c r="E23" s="48">
        <v>61049508</v>
      </c>
      <c r="F23" s="87">
        <f t="shared" si="1"/>
        <v>37.615799137580154</v>
      </c>
      <c r="H23" s="45"/>
      <c r="I23" s="45"/>
    </row>
    <row r="24" spans="1:9" s="1" customFormat="1" ht="17.100000000000001" customHeight="1" x14ac:dyDescent="0.2">
      <c r="A24" s="75" t="s">
        <v>10</v>
      </c>
      <c r="B24" s="12" t="s">
        <v>51</v>
      </c>
      <c r="C24" s="48">
        <v>19797</v>
      </c>
      <c r="D24" s="87">
        <f t="shared" si="0"/>
        <v>1.3489522153182576E-2</v>
      </c>
      <c r="E24" s="48">
        <v>1967</v>
      </c>
      <c r="F24" s="87">
        <f t="shared" si="1"/>
        <v>1.2119717148845843E-3</v>
      </c>
      <c r="H24" s="45"/>
      <c r="I24" s="45"/>
    </row>
    <row r="25" spans="1:9" s="1" customFormat="1" ht="17.100000000000001" customHeight="1" x14ac:dyDescent="0.2">
      <c r="A25" s="75" t="s">
        <v>11</v>
      </c>
      <c r="B25" s="12" t="s">
        <v>52</v>
      </c>
      <c r="C25" s="48">
        <v>2225</v>
      </c>
      <c r="D25" s="87">
        <f t="shared" si="0"/>
        <v>1.5160977315164536E-3</v>
      </c>
      <c r="E25" s="48">
        <v>3813</v>
      </c>
      <c r="F25" s="87">
        <f t="shared" si="1"/>
        <v>2.3493889928088056E-3</v>
      </c>
      <c r="H25" s="45"/>
      <c r="I25" s="45"/>
    </row>
    <row r="26" spans="1:9" s="1" customFormat="1" ht="17.100000000000001" customHeight="1" x14ac:dyDescent="0.2">
      <c r="A26" s="75" t="s">
        <v>12</v>
      </c>
      <c r="B26" s="12" t="s">
        <v>53</v>
      </c>
      <c r="C26" s="48">
        <v>2691095</v>
      </c>
      <c r="D26" s="87">
        <f t="shared" si="0"/>
        <v>1.8336912470989981</v>
      </c>
      <c r="E26" s="48">
        <v>3338105</v>
      </c>
      <c r="F26" s="87">
        <f t="shared" si="1"/>
        <v>2.0567813123105267</v>
      </c>
      <c r="H26" s="45"/>
      <c r="I26" s="45"/>
    </row>
    <row r="27" spans="1:9" s="1" customFormat="1" ht="17.100000000000001" customHeight="1" x14ac:dyDescent="0.2">
      <c r="A27" s="75" t="s">
        <v>13</v>
      </c>
      <c r="B27" s="12" t="s">
        <v>54</v>
      </c>
      <c r="C27" s="48">
        <v>1268364</v>
      </c>
      <c r="D27" s="87">
        <f t="shared" si="0"/>
        <v>0.86425338567961119</v>
      </c>
      <c r="E27" s="48">
        <v>1044257</v>
      </c>
      <c r="F27" s="87">
        <f t="shared" si="1"/>
        <v>0.64342142708196826</v>
      </c>
      <c r="H27" s="45"/>
      <c r="I27" s="45"/>
    </row>
    <row r="28" spans="1:9" s="1" customFormat="1" ht="17.100000000000001" customHeight="1" x14ac:dyDescent="0.2">
      <c r="A28" s="75" t="s">
        <v>14</v>
      </c>
      <c r="B28" s="12" t="s">
        <v>55</v>
      </c>
      <c r="C28" s="48">
        <v>152603</v>
      </c>
      <c r="D28" s="87">
        <f t="shared" si="0"/>
        <v>0.10398249983038443</v>
      </c>
      <c r="E28" s="48">
        <v>179694</v>
      </c>
      <c r="F28" s="87">
        <f t="shared" si="1"/>
        <v>0.11071888425748375</v>
      </c>
      <c r="H28" s="45"/>
      <c r="I28" s="45"/>
    </row>
    <row r="29" spans="1:9" s="1" customFormat="1" ht="17.100000000000001" customHeight="1" x14ac:dyDescent="0.2">
      <c r="A29" s="75" t="s">
        <v>15</v>
      </c>
      <c r="B29" s="12" t="s">
        <v>56</v>
      </c>
      <c r="C29" s="48">
        <v>1205151</v>
      </c>
      <c r="D29" s="87">
        <f t="shared" si="0"/>
        <v>0.82118053808304969</v>
      </c>
      <c r="E29" s="48">
        <v>1398164</v>
      </c>
      <c r="F29" s="87">
        <f t="shared" si="1"/>
        <v>0.86148206444834274</v>
      </c>
      <c r="H29" s="45"/>
      <c r="I29" s="45"/>
    </row>
    <row r="30" spans="1:9" s="1" customFormat="1" ht="17.100000000000001" customHeight="1" x14ac:dyDescent="0.2">
      <c r="A30" s="75" t="s">
        <v>16</v>
      </c>
      <c r="B30" s="12" t="s">
        <v>57</v>
      </c>
      <c r="C30" s="48">
        <v>42054</v>
      </c>
      <c r="D30" s="87">
        <f t="shared" si="0"/>
        <v>2.8655269214019299E-2</v>
      </c>
      <c r="E30" s="48">
        <v>38197</v>
      </c>
      <c r="F30" s="87">
        <f t="shared" si="1"/>
        <v>2.3535172136983463E-2</v>
      </c>
      <c r="H30" s="45"/>
      <c r="I30" s="45"/>
    </row>
    <row r="31" spans="1:9" s="1" customFormat="1" ht="17.100000000000001" customHeight="1" x14ac:dyDescent="0.2">
      <c r="A31" s="75" t="s">
        <v>17</v>
      </c>
      <c r="B31" s="12" t="s">
        <v>58</v>
      </c>
      <c r="C31" s="48">
        <v>359280</v>
      </c>
      <c r="D31" s="87">
        <f t="shared" si="0"/>
        <v>0.24481060358617143</v>
      </c>
      <c r="E31" s="48">
        <v>498191</v>
      </c>
      <c r="F31" s="87">
        <f t="shared" si="1"/>
        <v>0.30696156614644943</v>
      </c>
      <c r="H31" s="45"/>
      <c r="I31" s="45"/>
    </row>
    <row r="32" spans="1:9" s="1" customFormat="1" ht="17.100000000000001" customHeight="1" x14ac:dyDescent="0.2">
      <c r="A32" s="76" t="s">
        <v>23</v>
      </c>
      <c r="B32" s="6" t="s">
        <v>59</v>
      </c>
      <c r="C32" s="49">
        <f>SUM(C14:C31)</f>
        <v>106947568</v>
      </c>
      <c r="D32" s="88">
        <f t="shared" si="0"/>
        <v>72.873242802697376</v>
      </c>
      <c r="E32" s="49">
        <f>SUM(E14:E31)</f>
        <v>119902840</v>
      </c>
      <c r="F32" s="88">
        <f t="shared" si="1"/>
        <v>73.878419224368059</v>
      </c>
      <c r="H32" s="45"/>
      <c r="I32" s="45"/>
    </row>
    <row r="33" spans="1:9" s="1" customFormat="1" ht="17.100000000000001" customHeight="1" x14ac:dyDescent="0.2">
      <c r="A33" s="77" t="s">
        <v>22</v>
      </c>
      <c r="B33" s="4" t="s">
        <v>60</v>
      </c>
      <c r="C33" s="50">
        <v>35640543</v>
      </c>
      <c r="D33" s="87">
        <f t="shared" si="0"/>
        <v>24.285189389804323</v>
      </c>
      <c r="E33" s="50">
        <v>38216663</v>
      </c>
      <c r="F33" s="87">
        <f t="shared" si="1"/>
        <v>23.54728754106571</v>
      </c>
      <c r="H33" s="45"/>
      <c r="I33" s="45"/>
    </row>
    <row r="34" spans="1:9" s="1" customFormat="1" ht="17.100000000000001" customHeight="1" x14ac:dyDescent="0.2">
      <c r="A34" s="77" t="s">
        <v>20</v>
      </c>
      <c r="B34" s="5" t="s">
        <v>61</v>
      </c>
      <c r="C34" s="50">
        <v>51303</v>
      </c>
      <c r="D34" s="87">
        <f t="shared" si="0"/>
        <v>3.495746603145556E-2</v>
      </c>
      <c r="E34" s="50">
        <v>174200</v>
      </c>
      <c r="F34" s="87">
        <f t="shared" si="1"/>
        <v>0.10733374312806029</v>
      </c>
      <c r="H34" s="45"/>
      <c r="I34" s="45"/>
    </row>
    <row r="35" spans="1:9" s="1" customFormat="1" ht="17.100000000000001" customHeight="1" x14ac:dyDescent="0.2">
      <c r="A35" s="77" t="s">
        <v>21</v>
      </c>
      <c r="B35" s="15" t="s">
        <v>62</v>
      </c>
      <c r="C35" s="50">
        <v>4118935</v>
      </c>
      <c r="D35" s="87">
        <f t="shared" si="0"/>
        <v>2.8066103414668424</v>
      </c>
      <c r="E35" s="50">
        <v>4003814</v>
      </c>
      <c r="F35" s="87">
        <f t="shared" si="1"/>
        <v>2.4669594914381836</v>
      </c>
      <c r="H35" s="45"/>
      <c r="I35" s="45"/>
    </row>
    <row r="36" spans="1:9" s="1" customFormat="1" ht="17.100000000000001" customHeight="1" x14ac:dyDescent="0.2">
      <c r="A36" s="75" t="s">
        <v>19</v>
      </c>
      <c r="B36" s="15" t="s">
        <v>63</v>
      </c>
      <c r="C36" s="50">
        <v>0</v>
      </c>
      <c r="D36" s="87">
        <f t="shared" si="0"/>
        <v>0</v>
      </c>
      <c r="E36" s="50">
        <v>0</v>
      </c>
      <c r="F36" s="87">
        <f t="shared" si="1"/>
        <v>0</v>
      </c>
      <c r="H36" s="45"/>
      <c r="I36" s="45"/>
    </row>
    <row r="37" spans="1:9" s="1" customFormat="1" ht="17.100000000000001" customHeight="1" x14ac:dyDescent="0.2">
      <c r="A37" s="76" t="s">
        <v>18</v>
      </c>
      <c r="B37" s="7" t="s">
        <v>64</v>
      </c>
      <c r="C37" s="51">
        <f>SUM(C33:C36)</f>
        <v>39810781</v>
      </c>
      <c r="D37" s="90">
        <f t="shared" si="0"/>
        <v>27.12675719730262</v>
      </c>
      <c r="E37" s="51">
        <f>SUM(E33:E36)</f>
        <v>42394677</v>
      </c>
      <c r="F37" s="90">
        <f t="shared" si="1"/>
        <v>26.121580775631951</v>
      </c>
    </row>
    <row r="38" spans="1:9" s="1" customFormat="1" ht="17.100000000000001" customHeight="1" x14ac:dyDescent="0.2">
      <c r="A38" s="81" t="s">
        <v>24</v>
      </c>
      <c r="B38" s="82" t="s">
        <v>65</v>
      </c>
      <c r="C38" s="92">
        <f>C32+C37</f>
        <v>146758349</v>
      </c>
      <c r="D38" s="83">
        <f>D32+D37</f>
        <v>100</v>
      </c>
      <c r="E38" s="103">
        <f>E32+E37</f>
        <v>162297517</v>
      </c>
      <c r="F38" s="83">
        <f>F32+F37</f>
        <v>100.00000000000001</v>
      </c>
    </row>
    <row r="40" spans="1:9" x14ac:dyDescent="0.25">
      <c r="B40" s="36"/>
      <c r="C40" s="37"/>
      <c r="E40" s="37"/>
    </row>
    <row r="41" spans="1:9" x14ac:dyDescent="0.25">
      <c r="A41" s="84" t="s">
        <v>70</v>
      </c>
      <c r="B41" s="36"/>
      <c r="C41" s="37"/>
      <c r="E41" s="37"/>
    </row>
    <row r="42" spans="1:9" x14ac:dyDescent="0.25">
      <c r="C42" s="38"/>
      <c r="E42" s="38"/>
    </row>
    <row r="43" spans="1:9" x14ac:dyDescent="0.25">
      <c r="C43" s="38"/>
      <c r="E43" s="38"/>
    </row>
    <row r="50" spans="3:6" x14ac:dyDescent="0.25">
      <c r="C50" s="44"/>
      <c r="D50" s="44"/>
      <c r="E50" s="44"/>
      <c r="F50" s="44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5"/>
      <c r="D55" s="45"/>
      <c r="E55" s="45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7"/>
      <c r="D68" s="45"/>
      <c r="E68" s="47"/>
      <c r="F68" s="45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  <row r="75" spans="3:6" x14ac:dyDescent="0.25">
      <c r="C75" s="44"/>
      <c r="D75" s="44"/>
      <c r="E75" s="44"/>
      <c r="F75" s="44"/>
    </row>
  </sheetData>
  <mergeCells count="1">
    <mergeCell ref="C11:F11"/>
  </mergeCells>
  <dataValidations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osiguranja&amp;RKvartalni izvještaj</oddHeader>
    <oddFooter>&amp;CU izvještaj su uključeni podaci zaključno sa 31.03.2023.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00" t="s">
        <v>36</v>
      </c>
      <c r="D7" s="100"/>
      <c r="E7" s="100"/>
      <c r="F7" s="100"/>
      <c r="G7" s="100"/>
      <c r="H7" s="100"/>
      <c r="I7" s="101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2" t="s">
        <v>37</v>
      </c>
      <c r="H8" s="102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68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8" t="s">
        <v>36</v>
      </c>
      <c r="D11" s="98"/>
      <c r="E11" s="98"/>
      <c r="F11" s="99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5" t="s">
        <v>35</v>
      </c>
      <c r="E12" s="95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71</v>
      </c>
      <c r="D13" s="96" t="s">
        <v>25</v>
      </c>
      <c r="E13" s="70" t="s">
        <v>72</v>
      </c>
      <c r="F13" s="78" t="s">
        <v>25</v>
      </c>
    </row>
    <row r="14" spans="1:6" s="1" customFormat="1" ht="16.5" customHeight="1" x14ac:dyDescent="0.25">
      <c r="A14" s="19" t="s">
        <v>0</v>
      </c>
      <c r="B14" s="12" t="s">
        <v>41</v>
      </c>
      <c r="C14" s="93">
        <v>4449179.99</v>
      </c>
      <c r="D14" s="86">
        <f>C14/C$38*100</f>
        <v>7.0567225364689827</v>
      </c>
      <c r="E14" s="97">
        <v>5070320.0299999993</v>
      </c>
      <c r="F14" s="86">
        <f>E14/E$38*100</f>
        <v>7.5613382190241722</v>
      </c>
    </row>
    <row r="15" spans="1:6" s="1" customFormat="1" ht="17.100000000000001" customHeight="1" x14ac:dyDescent="0.25">
      <c r="A15" s="22" t="s">
        <v>1</v>
      </c>
      <c r="B15" s="12" t="s">
        <v>42</v>
      </c>
      <c r="C15" s="94">
        <v>428607.37</v>
      </c>
      <c r="D15" s="87">
        <f t="shared" ref="D15:D37" si="0">C15/C$38*100</f>
        <v>0.67980241167444877</v>
      </c>
      <c r="E15" s="59">
        <v>427276.88999999996</v>
      </c>
      <c r="F15" s="87">
        <f t="shared" ref="F15:F37" si="1">E15/E$38*100</f>
        <v>0.6371954944356415</v>
      </c>
    </row>
    <row r="16" spans="1:6" s="1" customFormat="1" ht="17.100000000000001" customHeight="1" x14ac:dyDescent="0.25">
      <c r="A16" s="22" t="s">
        <v>2</v>
      </c>
      <c r="B16" s="12" t="s">
        <v>43</v>
      </c>
      <c r="C16" s="94">
        <v>4267878.120000001</v>
      </c>
      <c r="D16" s="87">
        <f t="shared" si="0"/>
        <v>6.7691646056123895</v>
      </c>
      <c r="E16" s="59">
        <v>5148355.9800000004</v>
      </c>
      <c r="F16" s="87">
        <f t="shared" si="1"/>
        <v>7.6777127688951117</v>
      </c>
    </row>
    <row r="17" spans="1:6" s="1" customFormat="1" ht="17.100000000000001" customHeight="1" x14ac:dyDescent="0.25">
      <c r="A17" s="19" t="s">
        <v>3</v>
      </c>
      <c r="B17" s="12" t="s">
        <v>44</v>
      </c>
      <c r="C17" s="94">
        <v>0</v>
      </c>
      <c r="D17" s="87">
        <f t="shared" si="0"/>
        <v>0</v>
      </c>
      <c r="E17" s="59">
        <v>0</v>
      </c>
      <c r="F17" s="87">
        <f t="shared" si="1"/>
        <v>0</v>
      </c>
    </row>
    <row r="18" spans="1:6" s="1" customFormat="1" ht="17.100000000000001" customHeight="1" x14ac:dyDescent="0.25">
      <c r="A18" s="19" t="s">
        <v>4</v>
      </c>
      <c r="B18" s="12" t="s">
        <v>45</v>
      </c>
      <c r="C18" s="94">
        <v>48274.92</v>
      </c>
      <c r="D18" s="87">
        <f t="shared" si="0"/>
        <v>7.6567528550409852E-2</v>
      </c>
      <c r="E18" s="59">
        <v>0</v>
      </c>
      <c r="F18" s="87">
        <f t="shared" si="1"/>
        <v>0</v>
      </c>
    </row>
    <row r="19" spans="1:6" s="1" customFormat="1" ht="17.100000000000001" customHeight="1" x14ac:dyDescent="0.25">
      <c r="A19" s="19" t="s">
        <v>5</v>
      </c>
      <c r="B19" s="12" t="s">
        <v>46</v>
      </c>
      <c r="C19" s="94">
        <v>50</v>
      </c>
      <c r="D19" s="87">
        <f t="shared" si="0"/>
        <v>7.9303630695203497E-5</v>
      </c>
      <c r="E19" s="59">
        <v>50</v>
      </c>
      <c r="F19" s="87">
        <f t="shared" si="1"/>
        <v>7.4564703749323017E-5</v>
      </c>
    </row>
    <row r="20" spans="1:6" s="1" customFormat="1" ht="16.5" customHeight="1" x14ac:dyDescent="0.25">
      <c r="A20" s="19" t="s">
        <v>6</v>
      </c>
      <c r="B20" s="12" t="s">
        <v>47</v>
      </c>
      <c r="C20" s="94">
        <v>559496.98</v>
      </c>
      <c r="D20" s="87">
        <f t="shared" si="0"/>
        <v>0.88740283754003302</v>
      </c>
      <c r="E20" s="59">
        <v>707802.07</v>
      </c>
      <c r="F20" s="87">
        <f t="shared" si="1"/>
        <v>1.0555410332541517</v>
      </c>
    </row>
    <row r="21" spans="1:6" s="1" customFormat="1" ht="17.100000000000001" customHeight="1" x14ac:dyDescent="0.25">
      <c r="A21" s="19" t="s">
        <v>7</v>
      </c>
      <c r="B21" s="12" t="s">
        <v>48</v>
      </c>
      <c r="C21" s="94">
        <v>2624218.65</v>
      </c>
      <c r="D21" s="87">
        <f t="shared" si="0"/>
        <v>4.1622013336613088</v>
      </c>
      <c r="E21" s="59">
        <v>2779325.4399000001</v>
      </c>
      <c r="F21" s="87">
        <f t="shared" si="1"/>
        <v>4.1447915609820081</v>
      </c>
    </row>
    <row r="22" spans="1:6" s="1" customFormat="1" ht="16.5" customHeight="1" x14ac:dyDescent="0.25">
      <c r="A22" s="19" t="s">
        <v>8</v>
      </c>
      <c r="B22" s="12" t="s">
        <v>49</v>
      </c>
      <c r="C22" s="94">
        <v>6132410.9699999997</v>
      </c>
      <c r="D22" s="87">
        <f t="shared" si="0"/>
        <v>9.7264490967218933</v>
      </c>
      <c r="E22" s="59">
        <v>6234831.4700000007</v>
      </c>
      <c r="F22" s="87">
        <f t="shared" si="1"/>
        <v>9.2979672297501246</v>
      </c>
    </row>
    <row r="23" spans="1:6" s="1" customFormat="1" ht="16.5" customHeight="1" x14ac:dyDescent="0.25">
      <c r="A23" s="19" t="s">
        <v>9</v>
      </c>
      <c r="B23" s="12" t="s">
        <v>50</v>
      </c>
      <c r="C23" s="94">
        <v>35440642.400000006</v>
      </c>
      <c r="D23" s="87">
        <f t="shared" si="0"/>
        <v>56.211432329807423</v>
      </c>
      <c r="E23" s="59">
        <v>37677967.739999995</v>
      </c>
      <c r="F23" s="87">
        <f t="shared" si="1"/>
        <v>56.188930048192987</v>
      </c>
    </row>
    <row r="24" spans="1:6" s="1" customFormat="1" ht="16.5" customHeight="1" x14ac:dyDescent="0.25">
      <c r="A24" s="19" t="s">
        <v>10</v>
      </c>
      <c r="B24" s="12" t="s">
        <v>51</v>
      </c>
      <c r="C24" s="94">
        <v>41019.269999999997</v>
      </c>
      <c r="D24" s="87">
        <f t="shared" si="0"/>
        <v>6.5059540789336789E-2</v>
      </c>
      <c r="E24" s="59">
        <v>6322.7099999999991</v>
      </c>
      <c r="F24" s="87">
        <f t="shared" si="1"/>
        <v>9.429019960857642E-3</v>
      </c>
    </row>
    <row r="25" spans="1:6" s="1" customFormat="1" ht="16.5" customHeight="1" x14ac:dyDescent="0.25">
      <c r="A25" s="19" t="s">
        <v>11</v>
      </c>
      <c r="B25" s="12" t="s">
        <v>52</v>
      </c>
      <c r="C25" s="94">
        <v>1422.51</v>
      </c>
      <c r="D25" s="87">
        <f t="shared" si="0"/>
        <v>2.2562041540046783E-3</v>
      </c>
      <c r="E25" s="59">
        <v>1381.71</v>
      </c>
      <c r="F25" s="87">
        <f t="shared" si="1"/>
        <v>2.0605359363495422E-3</v>
      </c>
    </row>
    <row r="26" spans="1:6" s="1" customFormat="1" ht="17.100000000000001" customHeight="1" x14ac:dyDescent="0.25">
      <c r="A26" s="19" t="s">
        <v>12</v>
      </c>
      <c r="B26" s="12" t="s">
        <v>53</v>
      </c>
      <c r="C26" s="94">
        <v>875450.32</v>
      </c>
      <c r="D26" s="87">
        <f t="shared" si="0"/>
        <v>1.3885277773855544</v>
      </c>
      <c r="E26" s="59">
        <v>1125289.24</v>
      </c>
      <c r="F26" s="87">
        <f t="shared" si="1"/>
        <v>1.6781371762580168</v>
      </c>
    </row>
    <row r="27" spans="1:6" s="1" customFormat="1" ht="17.100000000000001" customHeight="1" x14ac:dyDescent="0.25">
      <c r="A27" s="19" t="s">
        <v>13</v>
      </c>
      <c r="B27" s="12" t="s">
        <v>54</v>
      </c>
      <c r="C27" s="94">
        <v>879292.16999999993</v>
      </c>
      <c r="D27" s="87">
        <f t="shared" si="0"/>
        <v>1.3946212304572816</v>
      </c>
      <c r="E27" s="59">
        <v>936742.32999999984</v>
      </c>
      <c r="F27" s="87">
        <f t="shared" si="1"/>
        <v>1.3969582865180115</v>
      </c>
    </row>
    <row r="28" spans="1:6" s="1" customFormat="1" ht="17.100000000000001" customHeight="1" x14ac:dyDescent="0.25">
      <c r="A28" s="19" t="s">
        <v>14</v>
      </c>
      <c r="B28" s="12" t="s">
        <v>55</v>
      </c>
      <c r="C28" s="94">
        <v>4124</v>
      </c>
      <c r="D28" s="87">
        <f t="shared" si="0"/>
        <v>6.5409634597403841E-3</v>
      </c>
      <c r="E28" s="59">
        <v>5253.4</v>
      </c>
      <c r="F28" s="87">
        <f t="shared" si="1"/>
        <v>7.8343642935338707E-3</v>
      </c>
    </row>
    <row r="29" spans="1:6" s="1" customFormat="1" ht="17.100000000000001" customHeight="1" x14ac:dyDescent="0.25">
      <c r="A29" s="19" t="s">
        <v>15</v>
      </c>
      <c r="B29" s="12" t="s">
        <v>56</v>
      </c>
      <c r="C29" s="94">
        <v>694585.72000000009</v>
      </c>
      <c r="D29" s="87">
        <f t="shared" si="0"/>
        <v>1.1016633885008404</v>
      </c>
      <c r="E29" s="59">
        <v>700861.35</v>
      </c>
      <c r="F29" s="87">
        <f t="shared" si="1"/>
        <v>1.0451903786420118</v>
      </c>
    </row>
    <row r="30" spans="1:6" s="1" customFormat="1" ht="17.100000000000001" customHeight="1" x14ac:dyDescent="0.25">
      <c r="A30" s="19" t="s">
        <v>16</v>
      </c>
      <c r="B30" s="12" t="s">
        <v>57</v>
      </c>
      <c r="C30" s="94">
        <v>1035.97</v>
      </c>
      <c r="D30" s="87">
        <f t="shared" si="0"/>
        <v>1.6431236458261994E-3</v>
      </c>
      <c r="E30" s="59">
        <v>137.49</v>
      </c>
      <c r="F30" s="87">
        <f t="shared" si="1"/>
        <v>2.0503802236988846E-4</v>
      </c>
    </row>
    <row r="31" spans="1:6" s="1" customFormat="1" ht="17.100000000000001" customHeight="1" x14ac:dyDescent="0.25">
      <c r="A31" s="19" t="s">
        <v>17</v>
      </c>
      <c r="B31" s="12" t="s">
        <v>58</v>
      </c>
      <c r="C31" s="94">
        <v>48641.450000000004</v>
      </c>
      <c r="D31" s="87">
        <f t="shared" si="0"/>
        <v>7.714887174558413E-2</v>
      </c>
      <c r="E31" s="59">
        <v>101860.92000000001</v>
      </c>
      <c r="F31" s="87">
        <f t="shared" si="1"/>
        <v>0.15190458646866986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56496330.81000001</v>
      </c>
      <c r="D32" s="88">
        <f t="shared" si="0"/>
        <v>89.60728308380574</v>
      </c>
      <c r="E32" s="49">
        <f>SUM(E14:E31)</f>
        <v>60923778.769900002</v>
      </c>
      <c r="F32" s="88">
        <f t="shared" si="1"/>
        <v>90.855270305337783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94">
        <v>5866882.8498999998</v>
      </c>
      <c r="D33" s="87">
        <f t="shared" si="0"/>
        <v>9.3053022172098512</v>
      </c>
      <c r="E33" s="94">
        <v>5445113.3298999993</v>
      </c>
      <c r="F33" s="87">
        <f t="shared" si="1"/>
        <v>8.1202652465096641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94">
        <v>1014.78</v>
      </c>
      <c r="D34" s="87">
        <f t="shared" si="0"/>
        <v>1.6095147671375718E-3</v>
      </c>
      <c r="E34" s="94">
        <v>1014.78</v>
      </c>
      <c r="F34" s="87">
        <f t="shared" si="1"/>
        <v>1.5133354014147601E-3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94">
        <v>636671.9</v>
      </c>
      <c r="D35" s="87">
        <f t="shared" si="0"/>
        <v>1.0098078646322706</v>
      </c>
      <c r="E35" s="94">
        <v>637083.74</v>
      </c>
      <c r="F35" s="87">
        <f t="shared" si="1"/>
        <v>0.95007920673221469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94">
        <v>47915.41</v>
      </c>
      <c r="D36" s="87">
        <f t="shared" si="0"/>
        <v>7.5997319584985207E-2</v>
      </c>
      <c r="E36" s="94">
        <v>48864.880000000005</v>
      </c>
      <c r="F36" s="87">
        <f t="shared" si="1"/>
        <v>7.287190601892439E-2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6552484.9399000006</v>
      </c>
      <c r="D37" s="80">
        <f t="shared" si="0"/>
        <v>10.392716916194246</v>
      </c>
      <c r="E37" s="51">
        <f>SUM(E33:E36)</f>
        <v>6132076.7298999997</v>
      </c>
      <c r="F37" s="80">
        <f t="shared" si="1"/>
        <v>9.1447296946622192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91">
        <f>C32+C37</f>
        <v>63048815.749900013</v>
      </c>
      <c r="D38" s="79">
        <f>D32+D37</f>
        <v>99.999999999999986</v>
      </c>
      <c r="E38" s="25">
        <f>E32+E37</f>
        <v>67055855.499800004</v>
      </c>
      <c r="F38" s="79">
        <f>F32+F37</f>
        <v>100</v>
      </c>
    </row>
    <row r="40" spans="1:6" x14ac:dyDescent="0.25">
      <c r="C40" s="37"/>
      <c r="E40" s="37"/>
    </row>
    <row r="41" spans="1:6" x14ac:dyDescent="0.25">
      <c r="A41" s="84" t="s">
        <v>67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osiguranja&amp;RKvartalni izvještaj</oddHeader>
    <oddFooter>&amp;CU izvještaj su uključeni podaci zaključno sa 31.03.2023.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00" t="s">
        <v>36</v>
      </c>
      <c r="D7" s="100"/>
      <c r="E7" s="100"/>
      <c r="F7" s="100"/>
      <c r="G7" s="100"/>
      <c r="H7" s="100"/>
      <c r="I7" s="101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2" t="s">
        <v>37</v>
      </c>
      <c r="H8" s="102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2020-10-30T14:34:24Z</cp:lastPrinted>
  <dcterms:created xsi:type="dcterms:W3CDTF">2018-01-08T12:56:16Z</dcterms:created>
  <dcterms:modified xsi:type="dcterms:W3CDTF">2023-05-11T13:17:35Z</dcterms:modified>
</cp:coreProperties>
</file>