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BS EVLADA 11052023\"/>
    </mc:Choice>
  </mc:AlternateContent>
  <xr:revisionPtr revIDLastSave="0" documentId="13_ncr:1_{E38DDF81-F547-4DB7-A4DD-567308A2825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3" l="1"/>
  <c r="G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/>
  <c r="M11" i="25" l="1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I22" i="23"/>
  <c r="J11" i="23" s="1"/>
  <c r="M21" i="23"/>
  <c r="J21" i="23"/>
  <c r="M20" i="23"/>
  <c r="J20" i="23"/>
  <c r="M19" i="23"/>
  <c r="M18" i="23"/>
  <c r="M17" i="23"/>
  <c r="M16" i="23"/>
  <c r="M15" i="23"/>
  <c r="M14" i="23"/>
  <c r="J14" i="23"/>
  <c r="M13" i="23"/>
  <c r="J13" i="23"/>
  <c r="M12" i="23"/>
  <c r="M11" i="23"/>
  <c r="M35" i="25"/>
  <c r="M33" i="25"/>
  <c r="M31" i="25"/>
  <c r="M25" i="25"/>
  <c r="M23" i="25"/>
  <c r="M19" i="25"/>
  <c r="M17" i="25"/>
  <c r="M15" i="25"/>
  <c r="M13" i="25"/>
  <c r="J15" i="23" l="1"/>
  <c r="J18" i="23"/>
  <c r="J12" i="23"/>
  <c r="J22" i="23" s="1"/>
  <c r="J19" i="23"/>
  <c r="J13" i="24"/>
  <c r="J16" i="23"/>
  <c r="J17" i="23"/>
  <c r="M22" i="23"/>
  <c r="N16" i="23" s="1"/>
  <c r="L13" i="24"/>
  <c r="L19" i="24"/>
  <c r="L16" i="24"/>
  <c r="J19" i="24"/>
  <c r="M25" i="24"/>
  <c r="N18" i="24" s="1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J18" i="25"/>
  <c r="J20" i="25"/>
  <c r="J28" i="25"/>
  <c r="J34" i="25"/>
  <c r="M20" i="25"/>
  <c r="M28" i="25"/>
  <c r="M32" i="25"/>
  <c r="J11" i="25"/>
  <c r="J13" i="25"/>
  <c r="J25" i="25"/>
  <c r="J27" i="25"/>
  <c r="J35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25" i="24"/>
  <c r="L20" i="25" l="1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11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36" i="25" s="1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N16" i="25"/>
  <c r="L27" i="25"/>
  <c r="L30" i="25"/>
  <c r="L15" i="25"/>
  <c r="L25" i="25"/>
  <c r="L18" i="25"/>
  <c r="L13" i="25"/>
  <c r="L31" i="25"/>
  <c r="L12" i="25"/>
  <c r="G34" i="25"/>
  <c r="N15" i="25" l="1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G12" i="23"/>
  <c r="G11" i="23"/>
  <c r="E22" i="23"/>
  <c r="C22" i="23"/>
  <c r="E25" i="24"/>
  <c r="N36" i="25" l="1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H20" i="23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22" i="25"/>
  <c r="G25" i="25"/>
  <c r="G16" i="25"/>
  <c r="E36" i="25"/>
  <c r="H32" i="25" l="1"/>
  <c r="F11" i="25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<sst xmlns="http://schemas.openxmlformats.org/spreadsheetml/2006/main" count="333" uniqueCount="84">
  <si>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</si>
  <si>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</si>
  <si>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</si>
  <si>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</si>
  <si>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</si>
  <si>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</si>
  <si>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</si>
  <si>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</si>
  <si>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</si>
  <si>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</si>
  <si>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</si>
  <si>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</si>
  <si>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</si>
  <si>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</si>
  <si>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</si>
  <si>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</si>
  <si>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</si>
  <si>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</si>
  <si>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</si>
  <si>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</si>
  <si>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</si>
  <si>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</si>
  <si>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</si>
  <si>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</si>
  <si>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</si>
  <si>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</si>
  <si>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</si>
  <si>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</si>
  <si>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</si>
  <si>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</si>
  <si>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</si>
  <si>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</si>
  <si>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</si>
  <si>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</si>
  <si>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</si>
  <si>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</si>
  <si>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</si>
  <si>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</si>
  <si>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</si>
  <si>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</si>
  <si>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</si>
  <si>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</si>
  <si>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</si>
  <si>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</si>
  <si>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</si>
  <si>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</si>
  <si>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</si>
  <si>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</si>
  <si>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</si>
  <si>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</si>
  <si>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</si>
  <si>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</si>
  <si>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</si>
  <si>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</si>
  <si>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</si>
  <si>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</si>
  <si>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</si>
  <si>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</si>
  <si>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</si>
  <si>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</si>
  <si>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</si>
  <si>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</si>
  <si>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</si>
  <si>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</si>
  <si>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</si>
  <si>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</si>
  <si>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</si>
  <si>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</si>
  <si>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</si>
  <si>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</si>
  <si>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</si>
  <si>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</si>
  <si>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</si>
  <si>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</si>
  <si>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</si>
  <si>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</si>
  <si>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</si>
  <si>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</si>
  <si>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</si>
  <si>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</si>
  <si>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</si>
  <si>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</si>
  <si>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I-III-2023</t>
  </si>
  <si>
    <t>I-III-2022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</si>
</sst>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3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69" fontId="32" fillId="3" borderId="2" xfId="6" applyNumberFormat="1" applyFont="1" applyFill="1" applyBorder="1" applyAlignment="1">
      <alignment horizontal="right" vertical="center"/>
    </xf>
    <xf numFmtId="169" fontId="32" fillId="3" borderId="3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9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9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9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9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9"/>
      <c r="B5" s="1"/>
      <c r="C5" s="77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9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80"/>
      <c r="B7" s="78"/>
      <c r="C7" s="78"/>
      <c r="D7" s="78"/>
      <c r="E7" s="78"/>
      <c r="F7" s="78"/>
      <c r="G7" s="78"/>
      <c r="H7" s="78"/>
      <c r="O7" s="1"/>
      <c r="P7" s="1"/>
      <c r="Q7" s="1"/>
      <c r="R7" s="1"/>
      <c r="S7" s="1"/>
    </row>
    <row r="8" spans="1:19" ht="24.75" customHeight="1" x14ac:dyDescent="0.25">
      <c r="A8" s="82" t="s">
        <v>59</v>
      </c>
      <c r="B8" s="85" t="s">
        <v>10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  <c r="O8" s="1"/>
      <c r="P8" s="1"/>
      <c r="Q8" s="1"/>
      <c r="R8" s="1"/>
      <c r="S8" s="1"/>
    </row>
    <row r="9" spans="1:19" ht="21.75" customHeight="1" x14ac:dyDescent="0.25">
      <c r="A9" s="83"/>
      <c r="B9" s="86"/>
      <c r="C9" s="86" t="s">
        <v>83</v>
      </c>
      <c r="D9" s="86"/>
      <c r="E9" s="86" t="s">
        <v>83</v>
      </c>
      <c r="F9" s="86"/>
      <c r="G9" s="86" t="s">
        <v>83</v>
      </c>
      <c r="H9" s="86"/>
      <c r="I9" s="86" t="s">
        <v>82</v>
      </c>
      <c r="J9" s="86"/>
      <c r="K9" s="86" t="s">
        <v>82</v>
      </c>
      <c r="L9" s="86"/>
      <c r="M9" s="86" t="s">
        <v>82</v>
      </c>
      <c r="N9" s="89"/>
      <c r="O9" s="1"/>
      <c r="P9" s="1"/>
      <c r="Q9" s="1"/>
      <c r="R9" s="1"/>
      <c r="S9" s="1"/>
    </row>
    <row r="10" spans="1:19" ht="18.75" customHeight="1" thickBot="1" x14ac:dyDescent="0.3">
      <c r="A10" s="84"/>
      <c r="B10" s="8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16507466</v>
      </c>
      <c r="D11" s="70">
        <f t="shared" ref="D11:D27" si="0">C11/C$36*100</f>
        <v>10.099775228184308</v>
      </c>
      <c r="E11" s="61">
        <f>FBiH!E11</f>
        <v>3161944</v>
      </c>
      <c r="F11" s="71">
        <f t="shared" ref="F11:F35" si="1">E11/E$36*100</f>
        <v>6.819933262453862</v>
      </c>
      <c r="G11" s="61">
        <f>C11+E11</f>
        <v>19669410</v>
      </c>
      <c r="H11" s="71">
        <f t="shared" ref="H11:H35" si="2">G11/G$36*100</f>
        <v>9.3749944256848838</v>
      </c>
      <c r="I11" s="61">
        <f>FBiH!I11</f>
        <v>20036080</v>
      </c>
      <c r="J11" s="70">
        <f t="shared" ref="J11:J35" si="3">I11/I$36*100</f>
        <v>11.080271270615254</v>
      </c>
      <c r="K11" s="61">
        <f>FBiH!K11</f>
        <v>2940911</v>
      </c>
      <c r="L11" s="71">
        <f t="shared" ref="L11:L35" si="4">K11/K$36*100</f>
        <v>6.0603910926475058</v>
      </c>
      <c r="M11" s="61">
        <f t="shared" ref="M11:M35" si="5">I11+K11</f>
        <v>22976991</v>
      </c>
      <c r="N11" s="71">
        <f t="shared" ref="N11:N35" si="6">M11/M$36*100</f>
        <v>10.018161359232263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0</v>
      </c>
      <c r="C12" s="61">
        <f>FBiH!C12</f>
        <v>12042413</v>
      </c>
      <c r="D12" s="70">
        <f t="shared" si="0"/>
        <v>7.3679185227438717</v>
      </c>
      <c r="E12" s="61">
        <f>FBiH!E12</f>
        <v>0</v>
      </c>
      <c r="F12" s="71">
        <f t="shared" si="1"/>
        <v>0</v>
      </c>
      <c r="G12" s="61">
        <f t="shared" ref="G12:G35" si="7">C12+E12</f>
        <v>12042413</v>
      </c>
      <c r="H12" s="71">
        <f t="shared" si="2"/>
        <v>5.7397529842936406</v>
      </c>
      <c r="I12" s="61">
        <f>FBiH!I12</f>
        <v>22729444</v>
      </c>
      <c r="J12" s="70">
        <f t="shared" si="3"/>
        <v>12.56974444852777</v>
      </c>
      <c r="K12" s="61">
        <f>FBiH!K12</f>
        <v>0</v>
      </c>
      <c r="L12" s="71">
        <f t="shared" si="4"/>
        <v>0</v>
      </c>
      <c r="M12" s="61">
        <f t="shared" si="5"/>
        <v>22729444</v>
      </c>
      <c r="N12" s="71">
        <f t="shared" si="6"/>
        <v>9.910228784858452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3560026.07</v>
      </c>
      <c r="D13" s="70">
        <f t="shared" si="0"/>
        <v>2.1781334042109393</v>
      </c>
      <c r="E13" s="61">
        <f>RS!E11</f>
        <v>0</v>
      </c>
      <c r="F13" s="71">
        <f t="shared" si="1"/>
        <v>0</v>
      </c>
      <c r="G13" s="61">
        <f t="shared" si="7"/>
        <v>3560026.07</v>
      </c>
      <c r="H13" s="71">
        <f t="shared" si="2"/>
        <v>1.6968086262649902</v>
      </c>
      <c r="I13" s="61">
        <f>RS!I11</f>
        <v>3689098.64</v>
      </c>
      <c r="J13" s="70">
        <f t="shared" si="3"/>
        <v>2.0401302887220361</v>
      </c>
      <c r="K13" s="61">
        <f>RS!K11</f>
        <v>0</v>
      </c>
      <c r="L13" s="71">
        <f t="shared" si="4"/>
        <v>0</v>
      </c>
      <c r="M13" s="61">
        <f t="shared" si="5"/>
        <v>3689098.64</v>
      </c>
      <c r="N13" s="71">
        <f t="shared" si="6"/>
        <v>1.6084780398636307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3966901</v>
      </c>
      <c r="D14" s="70">
        <f t="shared" si="0"/>
        <v>2.4270719959356311</v>
      </c>
      <c r="E14" s="61">
        <f>FBiH!E13</f>
        <v>0</v>
      </c>
      <c r="F14" s="71">
        <f t="shared" si="1"/>
        <v>0</v>
      </c>
      <c r="G14" s="61">
        <f t="shared" si="7"/>
        <v>3966901</v>
      </c>
      <c r="H14" s="71">
        <f t="shared" si="2"/>
        <v>1.8907366698972563</v>
      </c>
      <c r="I14" s="61">
        <f>FBiH!I13</f>
        <v>4964591</v>
      </c>
      <c r="J14" s="70">
        <f t="shared" si="3"/>
        <v>2.745497873219465</v>
      </c>
      <c r="K14" s="61">
        <f>FBiH!K13</f>
        <v>0</v>
      </c>
      <c r="L14" s="71">
        <f t="shared" si="4"/>
        <v>0</v>
      </c>
      <c r="M14" s="61">
        <f t="shared" si="5"/>
        <v>4964591</v>
      </c>
      <c r="N14" s="71">
        <f t="shared" si="6"/>
        <v>2.1646034383088826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24</v>
      </c>
      <c r="C15" s="61">
        <f>FBiH!C14</f>
        <v>10542450</v>
      </c>
      <c r="D15" s="70">
        <f t="shared" si="0"/>
        <v>6.450195042314288</v>
      </c>
      <c r="E15" s="61">
        <f>FBiH!E14</f>
        <v>0</v>
      </c>
      <c r="F15" s="71">
        <f t="shared" si="1"/>
        <v>0</v>
      </c>
      <c r="G15" s="61">
        <f t="shared" si="7"/>
        <v>10542450</v>
      </c>
      <c r="H15" s="71">
        <f t="shared" si="2"/>
        <v>5.0248284001940879</v>
      </c>
      <c r="I15" s="61">
        <f>FBiH!I14</f>
        <v>1994048</v>
      </c>
      <c r="J15" s="70">
        <f t="shared" si="3"/>
        <v>1.1027402948395</v>
      </c>
      <c r="K15" s="61">
        <f>FBiH!K14</f>
        <v>0</v>
      </c>
      <c r="L15" s="71">
        <f t="shared" si="4"/>
        <v>0</v>
      </c>
      <c r="M15" s="61">
        <f t="shared" si="5"/>
        <v>1994048</v>
      </c>
      <c r="N15" s="71">
        <f t="shared" si="6"/>
        <v>0.8694217019998125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1">
        <f>FBiH!C15</f>
        <v>9429196</v>
      </c>
      <c r="D16" s="70">
        <f t="shared" si="0"/>
        <v>5.7690720176249082</v>
      </c>
      <c r="E16" s="61">
        <f>FBiH!E15</f>
        <v>953532</v>
      </c>
      <c r="F16" s="71">
        <f t="shared" si="1"/>
        <v>2.0566539456784043</v>
      </c>
      <c r="G16" s="61">
        <f t="shared" si="7"/>
        <v>10382728</v>
      </c>
      <c r="H16" s="71">
        <f t="shared" si="2"/>
        <v>4.9487003994223695</v>
      </c>
      <c r="I16" s="61">
        <f>FBiH!I15</f>
        <v>10468707</v>
      </c>
      <c r="J16" s="70">
        <f t="shared" si="3"/>
        <v>5.7893616621908484</v>
      </c>
      <c r="K16" s="61">
        <f>FBiH!K15</f>
        <v>1179726</v>
      </c>
      <c r="L16" s="71">
        <f t="shared" si="4"/>
        <v>2.4310837499552593</v>
      </c>
      <c r="M16" s="61">
        <f t="shared" si="5"/>
        <v>11648433</v>
      </c>
      <c r="N16" s="71">
        <f t="shared" si="6"/>
        <v>5.0788147750158377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1">
        <f>RS!C12</f>
        <v>5513694.3599999994</v>
      </c>
      <c r="D17" s="70">
        <f t="shared" si="0"/>
        <v>3.3734477304334618</v>
      </c>
      <c r="E17" s="61">
        <f>RS!E12</f>
        <v>0</v>
      </c>
      <c r="F17" s="71">
        <f t="shared" si="1"/>
        <v>0</v>
      </c>
      <c r="G17" s="61">
        <f t="shared" si="7"/>
        <v>5513694.3599999994</v>
      </c>
      <c r="H17" s="71">
        <f t="shared" si="2"/>
        <v>2.6279819216707656</v>
      </c>
      <c r="I17" s="61">
        <f>RS!I12</f>
        <v>5841568.7299999995</v>
      </c>
      <c r="J17" s="70">
        <f t="shared" si="3"/>
        <v>3.2304805218557444</v>
      </c>
      <c r="K17" s="61">
        <f>RS!K12</f>
        <v>0</v>
      </c>
      <c r="L17" s="71">
        <f t="shared" si="4"/>
        <v>0</v>
      </c>
      <c r="M17" s="61">
        <f t="shared" si="5"/>
        <v>5841568.7299999995</v>
      </c>
      <c r="N17" s="71">
        <f t="shared" si="6"/>
        <v>2.5469731057554696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1">
        <f>RS!C13</f>
        <v>6602699.8600000003</v>
      </c>
      <c r="D18" s="70">
        <f t="shared" si="0"/>
        <v>4.0397347772919243</v>
      </c>
      <c r="E18" s="61">
        <f>RS!E13</f>
        <v>0</v>
      </c>
      <c r="F18" s="71">
        <f t="shared" si="1"/>
        <v>0</v>
      </c>
      <c r="G18" s="61">
        <f t="shared" si="7"/>
        <v>6602699.8600000003</v>
      </c>
      <c r="H18" s="71">
        <f t="shared" si="2"/>
        <v>3.1470325943671091</v>
      </c>
      <c r="I18" s="61">
        <f>RS!I13</f>
        <v>7400991.0700000003</v>
      </c>
      <c r="J18" s="70">
        <f t="shared" si="3"/>
        <v>4.0928659062551684</v>
      </c>
      <c r="K18" s="61">
        <f>RS!K13</f>
        <v>0</v>
      </c>
      <c r="L18" s="71">
        <f t="shared" si="4"/>
        <v>0</v>
      </c>
      <c r="M18" s="61">
        <f t="shared" si="5"/>
        <v>7400991.0700000003</v>
      </c>
      <c r="N18" s="71">
        <f t="shared" si="6"/>
        <v>3.226894363909401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1">
        <f>FBiH!C16</f>
        <v>15268675</v>
      </c>
      <c r="D19" s="70">
        <f t="shared" si="0"/>
        <v>9.3418448072040299</v>
      </c>
      <c r="E19" s="61">
        <f>FBiH!E16</f>
        <v>0</v>
      </c>
      <c r="F19" s="71">
        <f t="shared" si="1"/>
        <v>0</v>
      </c>
      <c r="G19" s="61">
        <f t="shared" si="7"/>
        <v>15268675</v>
      </c>
      <c r="H19" s="71">
        <f t="shared" si="2"/>
        <v>7.2774802605972493</v>
      </c>
      <c r="I19" s="61">
        <f>FBiH!I16</f>
        <v>17738935</v>
      </c>
      <c r="J19" s="70">
        <f t="shared" si="3"/>
        <v>9.809913508621019</v>
      </c>
      <c r="K19" s="61">
        <f>FBiH!K16</f>
        <v>0</v>
      </c>
      <c r="L19" s="71">
        <f t="shared" si="4"/>
        <v>0</v>
      </c>
      <c r="M19" s="61">
        <f t="shared" si="5"/>
        <v>17738935</v>
      </c>
      <c r="N19" s="71">
        <f t="shared" si="6"/>
        <v>7.7343248805264677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1">
        <f>RS!C14</f>
        <v>2528764.6800000002</v>
      </c>
      <c r="D20" s="70">
        <f t="shared" si="0"/>
        <v>1.5471759792188229</v>
      </c>
      <c r="E20" s="61">
        <f>RS!E14</f>
        <v>0</v>
      </c>
      <c r="F20" s="71">
        <f t="shared" si="1"/>
        <v>0</v>
      </c>
      <c r="G20" s="61">
        <f t="shared" si="7"/>
        <v>2528764.6800000002</v>
      </c>
      <c r="H20" s="71">
        <f t="shared" si="2"/>
        <v>1.2052804216734931</v>
      </c>
      <c r="I20" s="61">
        <f>RS!I14</f>
        <v>2423403.56</v>
      </c>
      <c r="J20" s="70">
        <f t="shared" si="3"/>
        <v>1.3401807560647958</v>
      </c>
      <c r="K20" s="61">
        <f>RS!K14</f>
        <v>0</v>
      </c>
      <c r="L20" s="71">
        <f t="shared" si="4"/>
        <v>0</v>
      </c>
      <c r="M20" s="61">
        <f t="shared" si="5"/>
        <v>2423403.56</v>
      </c>
      <c r="N20" s="71">
        <f t="shared" si="6"/>
        <v>1.0566243379134328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1">
        <f>RS!C15</f>
        <v>2250697.7799999998</v>
      </c>
      <c r="D21" s="70">
        <f t="shared" si="0"/>
        <v>1.3770461005083043</v>
      </c>
      <c r="E21" s="61">
        <f>RS!E15</f>
        <v>5666167.9000000004</v>
      </c>
      <c r="F21" s="71">
        <f t="shared" si="1"/>
        <v>12.221243302176873</v>
      </c>
      <c r="G21" s="61">
        <f t="shared" si="7"/>
        <v>7916865.6799999997</v>
      </c>
      <c r="H21" s="71">
        <f t="shared" si="2"/>
        <v>3.7734010129889999</v>
      </c>
      <c r="I21" s="61">
        <f>RS!I15</f>
        <v>2631982.52</v>
      </c>
      <c r="J21" s="70">
        <f t="shared" si="3"/>
        <v>1.4555282421071158</v>
      </c>
      <c r="K21" s="61">
        <f>RS!K15</f>
        <v>5609081.9000000004</v>
      </c>
      <c r="L21" s="71">
        <f t="shared" si="4"/>
        <v>11.558741486801317</v>
      </c>
      <c r="M21" s="61">
        <f t="shared" si="5"/>
        <v>8241064.4199999999</v>
      </c>
      <c r="N21" s="71">
        <f t="shared" si="6"/>
        <v>3.5931734112350844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1">
        <f>FBiH!C17</f>
        <v>5679136</v>
      </c>
      <c r="D22" s="70">
        <f t="shared" si="0"/>
        <v>3.4746700123622687</v>
      </c>
      <c r="E22" s="61">
        <f>FBiH!E17</f>
        <v>8626827</v>
      </c>
      <c r="F22" s="71">
        <f t="shared" si="1"/>
        <v>18.607029222128876</v>
      </c>
      <c r="G22" s="61">
        <f t="shared" si="7"/>
        <v>14305963</v>
      </c>
      <c r="H22" s="71">
        <f t="shared" si="2"/>
        <v>6.8186246246864641</v>
      </c>
      <c r="I22" s="61">
        <f>FBiH!I17</f>
        <v>5517833</v>
      </c>
      <c r="J22" s="70">
        <f t="shared" si="3"/>
        <v>3.0514495083845135</v>
      </c>
      <c r="K22" s="61">
        <f>FBiH!K17</f>
        <v>8532920</v>
      </c>
      <c r="L22" s="71">
        <f t="shared" si="4"/>
        <v>17.583950130511855</v>
      </c>
      <c r="M22" s="61">
        <f t="shared" si="5"/>
        <v>14050753</v>
      </c>
      <c r="N22" s="71">
        <f t="shared" si="6"/>
        <v>6.1262465034136442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1">
        <f>RS!C16</f>
        <v>1309467.97</v>
      </c>
      <c r="D23" s="70">
        <f t="shared" si="0"/>
        <v>0.8011727642211588</v>
      </c>
      <c r="E23" s="61">
        <f>RS!E16</f>
        <v>0</v>
      </c>
      <c r="F23" s="71">
        <f t="shared" si="1"/>
        <v>0</v>
      </c>
      <c r="G23" s="61">
        <f t="shared" si="7"/>
        <v>1309467.97</v>
      </c>
      <c r="H23" s="71">
        <f t="shared" si="2"/>
        <v>0.62412929108513682</v>
      </c>
      <c r="I23" s="61">
        <f>RS!I16</f>
        <v>1576792.73</v>
      </c>
      <c r="J23" s="70">
        <f t="shared" si="3"/>
        <v>0.87199148665477477</v>
      </c>
      <c r="K23" s="61">
        <f>RS!K16</f>
        <v>0</v>
      </c>
      <c r="L23" s="71">
        <f t="shared" si="4"/>
        <v>0</v>
      </c>
      <c r="M23" s="61">
        <f t="shared" si="5"/>
        <v>1576792.73</v>
      </c>
      <c r="N23" s="71">
        <f t="shared" si="6"/>
        <v>0.6874948943142446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1">
        <f>RS!C17</f>
        <v>3425425.09</v>
      </c>
      <c r="D24" s="70">
        <f t="shared" si="0"/>
        <v>2.0957803862799418</v>
      </c>
      <c r="E24" s="61">
        <f>RS!E17</f>
        <v>0</v>
      </c>
      <c r="F24" s="71">
        <f t="shared" si="1"/>
        <v>0</v>
      </c>
      <c r="G24" s="61">
        <f t="shared" si="7"/>
        <v>3425425.09</v>
      </c>
      <c r="H24" s="71">
        <f t="shared" si="2"/>
        <v>1.6326540106872112</v>
      </c>
      <c r="I24" s="61">
        <f>RS!I17</f>
        <v>4283920.6100000003</v>
      </c>
      <c r="J24" s="70">
        <f t="shared" si="3"/>
        <v>2.3690763093668812</v>
      </c>
      <c r="K24" s="61">
        <f>RS!K17</f>
        <v>0</v>
      </c>
      <c r="L24" s="71">
        <f t="shared" si="4"/>
        <v>0</v>
      </c>
      <c r="M24" s="61">
        <f t="shared" si="5"/>
        <v>4283920.6100000003</v>
      </c>
      <c r="N24" s="71">
        <f t="shared" si="6"/>
        <v>1.867825422446338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1">
        <f>RS!C18</f>
        <v>3745020.36</v>
      </c>
      <c r="D25" s="70">
        <f t="shared" si="0"/>
        <v>2.2913185985646662</v>
      </c>
      <c r="E25" s="61">
        <f>RS!E18</f>
        <v>0</v>
      </c>
      <c r="F25" s="71">
        <f t="shared" si="1"/>
        <v>0</v>
      </c>
      <c r="G25" s="61">
        <f t="shared" si="7"/>
        <v>3745020.36</v>
      </c>
      <c r="H25" s="71">
        <f t="shared" si="2"/>
        <v>1.7849821117703273</v>
      </c>
      <c r="I25" s="61">
        <f>RS!I18</f>
        <v>3628820.56</v>
      </c>
      <c r="J25" s="70">
        <f t="shared" si="3"/>
        <v>2.0067955506858608</v>
      </c>
      <c r="K25" s="61">
        <f>RS!K18</f>
        <v>0</v>
      </c>
      <c r="L25" s="71">
        <f t="shared" si="4"/>
        <v>0</v>
      </c>
      <c r="M25" s="61">
        <f t="shared" si="5"/>
        <v>3628820.56</v>
      </c>
      <c r="N25" s="71">
        <f t="shared" si="6"/>
        <v>1.5821962899223652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1">
        <f>RS!C19</f>
        <v>6896344.6999999993</v>
      </c>
      <c r="D26" s="70">
        <f t="shared" si="0"/>
        <v>4.2193957186451359</v>
      </c>
      <c r="E26" s="61">
        <f>RS!E19</f>
        <v>0</v>
      </c>
      <c r="F26" s="71">
        <f t="shared" si="1"/>
        <v>0</v>
      </c>
      <c r="G26" s="61">
        <f t="shared" si="7"/>
        <v>6896344.6999999993</v>
      </c>
      <c r="H26" s="71">
        <f t="shared" si="2"/>
        <v>3.2869919901055233</v>
      </c>
      <c r="I26" s="61">
        <f>RS!I19</f>
        <v>6937259.3999999994</v>
      </c>
      <c r="J26" s="70">
        <f t="shared" si="3"/>
        <v>3.8364149088357413</v>
      </c>
      <c r="K26" s="61">
        <f>RS!K19</f>
        <v>0</v>
      </c>
      <c r="L26" s="71">
        <f t="shared" si="4"/>
        <v>0</v>
      </c>
      <c r="M26" s="61">
        <f t="shared" si="5"/>
        <v>6937259.3999999994</v>
      </c>
      <c r="N26" s="71">
        <f t="shared" si="6"/>
        <v>3.0247034548627703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1">
        <f>RS!C20</f>
        <v>2410976.9300000002</v>
      </c>
      <c r="D27" s="70">
        <f t="shared" si="0"/>
        <v>1.4751098123320598</v>
      </c>
      <c r="E27" s="61">
        <f>RS!E20</f>
        <v>0</v>
      </c>
      <c r="F27" s="71">
        <f t="shared" si="1"/>
        <v>0</v>
      </c>
      <c r="G27" s="61">
        <f t="shared" si="7"/>
        <v>2410976.9300000002</v>
      </c>
      <c r="H27" s="71">
        <f t="shared" si="2"/>
        <v>1.1491394647427073</v>
      </c>
      <c r="I27" s="61">
        <f>RS!I20</f>
        <v>2628837.89</v>
      </c>
      <c r="J27" s="70">
        <f t="shared" si="3"/>
        <v>1.4537892116457825</v>
      </c>
      <c r="K27" s="61">
        <f>RS!K20</f>
        <v>0</v>
      </c>
      <c r="L27" s="71">
        <f t="shared" si="4"/>
        <v>0</v>
      </c>
      <c r="M27" s="61">
        <f t="shared" si="5"/>
        <v>2628837.89</v>
      </c>
      <c r="N27" s="71">
        <f t="shared" si="6"/>
        <v>1.1461954339140261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1">
        <f>RS!C21</f>
        <v>3523840.6399999997</v>
      </c>
      <c r="D28" s="70">
        <f t="shared" ref="D28:D35" si="8">C28/C$36*100</f>
        <v>2.1559940455997997</v>
      </c>
      <c r="E28" s="61">
        <f>RS!E21</f>
        <v>0</v>
      </c>
      <c r="F28" s="71">
        <f t="shared" si="1"/>
        <v>0</v>
      </c>
      <c r="G28" s="61">
        <f t="shared" si="7"/>
        <v>3523840.6399999997</v>
      </c>
      <c r="H28" s="71">
        <f t="shared" si="2"/>
        <v>1.6795616318436519</v>
      </c>
      <c r="I28" s="61">
        <f>RS!I21</f>
        <v>4158636.27</v>
      </c>
      <c r="J28" s="70">
        <f t="shared" si="3"/>
        <v>2.299792074468638</v>
      </c>
      <c r="K28" s="61">
        <f>RS!K21</f>
        <v>0</v>
      </c>
      <c r="L28" s="71">
        <f t="shared" si="4"/>
        <v>0</v>
      </c>
      <c r="M28" s="61">
        <f t="shared" si="5"/>
        <v>4158636.27</v>
      </c>
      <c r="N28" s="71">
        <f t="shared" si="6"/>
        <v>1.813200396310195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1">
        <f>FBiH!C18</f>
        <v>15451995</v>
      </c>
      <c r="D29" s="70">
        <f t="shared" si="8"/>
        <v>9.4540056194589646</v>
      </c>
      <c r="E29" s="61">
        <f>FBiH!E18</f>
        <v>971668</v>
      </c>
      <c r="F29" s="71">
        <f t="shared" si="1"/>
        <v>2.0957711184201933</v>
      </c>
      <c r="G29" s="61">
        <f t="shared" si="7"/>
        <v>16423663</v>
      </c>
      <c r="H29" s="71">
        <f t="shared" si="2"/>
        <v>7.8279800499520356</v>
      </c>
      <c r="I29" s="61">
        <f>FBiH!I18</f>
        <v>16383858</v>
      </c>
      <c r="J29" s="70">
        <f t="shared" si="3"/>
        <v>9.0605343509928051</v>
      </c>
      <c r="K29" s="61">
        <f>FBiH!K18</f>
        <v>1082081</v>
      </c>
      <c r="L29" s="71">
        <f t="shared" si="4"/>
        <v>2.2298648459348498</v>
      </c>
      <c r="M29" s="61">
        <f t="shared" si="5"/>
        <v>17465939</v>
      </c>
      <c r="N29" s="71">
        <f t="shared" si="6"/>
        <v>7.6152963280748009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1">
        <f>RS!C22</f>
        <v>727218.13</v>
      </c>
      <c r="D30" s="70">
        <f t="shared" si="8"/>
        <v>0.44493441057885663</v>
      </c>
      <c r="E30" s="61">
        <f>RS!E22</f>
        <v>0</v>
      </c>
      <c r="F30" s="71">
        <f t="shared" si="1"/>
        <v>0</v>
      </c>
      <c r="G30" s="61">
        <f t="shared" si="7"/>
        <v>727218.13</v>
      </c>
      <c r="H30" s="71">
        <f t="shared" si="2"/>
        <v>0.34661262920478986</v>
      </c>
      <c r="I30" s="61">
        <f>RS!I22</f>
        <v>716437.16</v>
      </c>
      <c r="J30" s="70">
        <f t="shared" si="3"/>
        <v>0.39620115716992477</v>
      </c>
      <c r="K30" s="61">
        <f>RS!K22</f>
        <v>0</v>
      </c>
      <c r="L30" s="71">
        <f t="shared" si="4"/>
        <v>0</v>
      </c>
      <c r="M30" s="61">
        <f t="shared" si="5"/>
        <v>716437.16</v>
      </c>
      <c r="N30" s="71">
        <f t="shared" si="6"/>
        <v>0.31237262845383462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1">
        <f>RS!C23</f>
        <v>3099795.17</v>
      </c>
      <c r="D31" s="70">
        <f t="shared" si="8"/>
        <v>1.8965499895872189</v>
      </c>
      <c r="E31" s="61">
        <f>RS!E23</f>
        <v>0</v>
      </c>
      <c r="F31" s="71">
        <f t="shared" si="1"/>
        <v>0</v>
      </c>
      <c r="G31" s="61">
        <f t="shared" si="7"/>
        <v>3099795.17</v>
      </c>
      <c r="H31" s="71">
        <f t="shared" si="2"/>
        <v>1.4774496255614646</v>
      </c>
      <c r="I31" s="61">
        <f>RS!I23</f>
        <v>4051980.83</v>
      </c>
      <c r="J31" s="70">
        <f t="shared" si="3"/>
        <v>2.2408099178947558</v>
      </c>
      <c r="K31" s="61">
        <f>RS!K23</f>
        <v>0</v>
      </c>
      <c r="L31" s="71">
        <f t="shared" si="4"/>
        <v>0</v>
      </c>
      <c r="M31" s="61">
        <f t="shared" si="5"/>
        <v>4051980.83</v>
      </c>
      <c r="N31" s="71">
        <f t="shared" si="6"/>
        <v>1.7666977272809945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1">
        <f>FBiH!C19</f>
        <v>9593787</v>
      </c>
      <c r="D32" s="70">
        <f t="shared" si="8"/>
        <v>5.8697738518484099</v>
      </c>
      <c r="E32" s="61">
        <f>FBiH!E19</f>
        <v>7636566</v>
      </c>
      <c r="F32" s="71">
        <f t="shared" si="1"/>
        <v>16.471155236880932</v>
      </c>
      <c r="G32" s="61">
        <f t="shared" si="7"/>
        <v>17230353</v>
      </c>
      <c r="H32" s="71">
        <f t="shared" si="2"/>
        <v>8.2124712092321435</v>
      </c>
      <c r="I32" s="61">
        <f>FBiH!I19</f>
        <v>10623419</v>
      </c>
      <c r="J32" s="70">
        <f t="shared" si="3"/>
        <v>5.8749198616400138</v>
      </c>
      <c r="K32" s="61">
        <f>FBiH!K19</f>
        <v>6477871</v>
      </c>
      <c r="L32" s="71">
        <f t="shared" si="4"/>
        <v>13.349071667833398</v>
      </c>
      <c r="M32" s="61">
        <f t="shared" si="5"/>
        <v>17101290</v>
      </c>
      <c r="N32" s="71">
        <f t="shared" si="6"/>
        <v>7.4563062966349722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1">
        <f>FBiH!C20</f>
        <v>8235100</v>
      </c>
      <c r="D33" s="70">
        <f t="shared" si="8"/>
        <v>5.0384873718122822</v>
      </c>
      <c r="E33" s="61">
        <f>FBiH!E20</f>
        <v>10743485</v>
      </c>
      <c r="F33" s="71">
        <f t="shared" si="1"/>
        <v>23.172406186249386</v>
      </c>
      <c r="G33" s="61">
        <f t="shared" si="7"/>
        <v>18978585</v>
      </c>
      <c r="H33" s="71">
        <f t="shared" si="2"/>
        <v>9.0457277865674044</v>
      </c>
      <c r="I33" s="61">
        <f>FBiH!I20</f>
        <v>9102797</v>
      </c>
      <c r="J33" s="70">
        <f t="shared" si="3"/>
        <v>5.0339916830708775</v>
      </c>
      <c r="K33" s="61">
        <f>FBiH!K20</f>
        <v>11359384</v>
      </c>
      <c r="L33" s="71">
        <f t="shared" si="4"/>
        <v>23.408498118971501</v>
      </c>
      <c r="M33" s="61">
        <f t="shared" si="5"/>
        <v>20462181</v>
      </c>
      <c r="N33" s="71">
        <f t="shared" si="6"/>
        <v>8.9216830445647357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1">
        <f>FBiH!C21</f>
        <v>230445</v>
      </c>
      <c r="D34" s="70">
        <f t="shared" si="8"/>
        <v>0.14099333613402162</v>
      </c>
      <c r="E34" s="61">
        <f>FBiH!E21</f>
        <v>7716762</v>
      </c>
      <c r="F34" s="71">
        <f t="shared" si="1"/>
        <v>16.644128372368389</v>
      </c>
      <c r="G34" s="61">
        <f t="shared" si="7"/>
        <v>7947207</v>
      </c>
      <c r="H34" s="71">
        <f t="shared" si="2"/>
        <v>3.7878625400946895</v>
      </c>
      <c r="I34" s="61">
        <f>FBiH!I21</f>
        <v>343129</v>
      </c>
      <c r="J34" s="70">
        <f t="shared" si="3"/>
        <v>0.18975580057650709</v>
      </c>
      <c r="K34" s="61">
        <f>FBiH!K21</f>
        <v>10821783</v>
      </c>
      <c r="L34" s="71">
        <f t="shared" si="4"/>
        <v>22.30065353890825</v>
      </c>
      <c r="M34" s="61">
        <f t="shared" si="5"/>
        <v>11164912</v>
      </c>
      <c r="N34" s="71">
        <f t="shared" si="6"/>
        <v>4.8679955516206883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1">
        <f>RS!C24</f>
        <v>10902359.07</v>
      </c>
      <c r="D35" s="70">
        <f t="shared" si="8"/>
        <v>6.6703984769047251</v>
      </c>
      <c r="E35" s="61">
        <f>RS!E24</f>
        <v>886317.04</v>
      </c>
      <c r="F35" s="71">
        <f t="shared" si="1"/>
        <v>1.9116793536430914</v>
      </c>
      <c r="G35" s="61">
        <f t="shared" si="7"/>
        <v>11788676.109999999</v>
      </c>
      <c r="H35" s="71">
        <f t="shared" si="2"/>
        <v>5.6188148407834575</v>
      </c>
      <c r="I35" s="61">
        <f>RS!I24</f>
        <v>10954048.800000001</v>
      </c>
      <c r="J35" s="70">
        <f t="shared" si="3"/>
        <v>6.0577634055941836</v>
      </c>
      <c r="K35" s="61">
        <f>RS!K24</f>
        <v>522994.83</v>
      </c>
      <c r="L35" s="71">
        <f t="shared" si="4"/>
        <v>1.0777453684360718</v>
      </c>
      <c r="M35" s="61">
        <f t="shared" si="5"/>
        <v>11477043.630000001</v>
      </c>
      <c r="N35" s="71">
        <f t="shared" si="6"/>
        <v>5.0040875679626104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74">
        <f>SUM(C11:C35)</f>
        <v>163443894.81</v>
      </c>
      <c r="D36" s="74">
        <f>SUM(D11:D35)</f>
        <v>99.999999999999986</v>
      </c>
      <c r="E36" s="74">
        <f>SUM(E11:E35)</f>
        <v>46363268.939999998</v>
      </c>
      <c r="F36" s="75">
        <f>SUM(F11:F35)</f>
        <v>100</v>
      </c>
      <c r="G36" s="10">
        <f>SUM(G11:G35)+1</f>
        <v>209807164.75</v>
      </c>
      <c r="H36" s="26">
        <f>SUM(H11:H35)</f>
        <v>99.999999523371869</v>
      </c>
      <c r="I36" s="10">
        <f>SUM(I11:I35)</f>
        <v>180826619.77000004</v>
      </c>
      <c r="J36" s="10">
        <f>SUM(J11:J35)</f>
        <v>99.999999999999986</v>
      </c>
      <c r="K36" s="10">
        <f>SUM(K11:K35)</f>
        <v>48526752.729999997</v>
      </c>
      <c r="L36" s="26">
        <f>SUM(L11:L35)</f>
        <v>100</v>
      </c>
      <c r="M36" s="10">
        <f>SUM(M11:M35)+0.6</f>
        <v>229353373.09999999</v>
      </c>
      <c r="N36" s="26">
        <f>SUM(N11:N35)</f>
        <v>99.999999738394962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2"/>
      <c r="F37" s="18"/>
      <c r="G37" s="52"/>
      <c r="H37" s="18"/>
      <c r="I37" s="19"/>
      <c r="J37" s="18"/>
      <c r="K37" s="52"/>
      <c r="L37" s="18"/>
      <c r="M37" s="5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60"/>
      <c r="D38" s="21"/>
      <c r="E38" s="60"/>
      <c r="F38" s="18"/>
      <c r="G38" s="60"/>
      <c r="H38" s="18"/>
      <c r="I38" s="60"/>
      <c r="J38" s="21"/>
      <c r="K38" s="60"/>
      <c r="L38" s="18"/>
      <c r="M38" s="6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/>
      <c r="B39" s="47"/>
      <c r="C39" s="36"/>
      <c r="D39" s="21"/>
      <c r="E39" s="20"/>
      <c r="F39" s="18"/>
      <c r="G39" s="20"/>
      <c r="H39" s="18"/>
      <c r="I39" s="36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63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7"/>
      <c r="C41" s="39"/>
      <c r="D41" s="21"/>
      <c r="E41" s="21"/>
      <c r="F41" s="18"/>
      <c r="G41" s="21"/>
      <c r="H41" s="18"/>
      <c r="I41" s="39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5"/>
      <c r="D42" s="21"/>
      <c r="E42" s="20"/>
      <c r="F42" s="18"/>
      <c r="G42" s="20"/>
      <c r="H42" s="18"/>
      <c r="I42" s="55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7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3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E11:E35 G11:G36 M11:M36 I11:I35 K11:K35" formula="1"/>
    <ignoredError sqref="J11:J36 L11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9" t="s">
        <v>62</v>
      </c>
      <c r="I5" s="69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2" t="s">
        <v>59</v>
      </c>
      <c r="B8" s="85" t="s">
        <v>10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</row>
    <row r="9" spans="1:14" s="27" customFormat="1" ht="21.75" customHeight="1" x14ac:dyDescent="0.25">
      <c r="A9" s="83"/>
      <c r="B9" s="86"/>
      <c r="C9" s="86" t="s">
        <v>83</v>
      </c>
      <c r="D9" s="86"/>
      <c r="E9" s="86" t="s">
        <v>83</v>
      </c>
      <c r="F9" s="86"/>
      <c r="G9" s="86" t="s">
        <v>83</v>
      </c>
      <c r="H9" s="86"/>
      <c r="I9" s="86" t="s">
        <v>82</v>
      </c>
      <c r="J9" s="86"/>
      <c r="K9" s="86" t="s">
        <v>82</v>
      </c>
      <c r="L9" s="86"/>
      <c r="M9" s="86" t="s">
        <v>82</v>
      </c>
      <c r="N9" s="89"/>
    </row>
    <row r="10" spans="1:14" ht="18.75" customHeight="1" thickBot="1" x14ac:dyDescent="0.3">
      <c r="A10" s="84"/>
      <c r="B10" s="8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16507466</v>
      </c>
      <c r="D11" s="72">
        <f>C11/C22*100</f>
        <v>15.435102383444658</v>
      </c>
      <c r="E11" s="61">
        <v>3161944</v>
      </c>
      <c r="F11" s="28">
        <f>E11/E22*100</f>
        <v>7.9424308750111532</v>
      </c>
      <c r="G11" s="61">
        <f>C11+E11</f>
        <v>19669410</v>
      </c>
      <c r="H11" s="71">
        <f>G11/G22*100</f>
        <v>13.402583280893726</v>
      </c>
      <c r="I11" s="61">
        <v>20036080</v>
      </c>
      <c r="J11" s="72">
        <f>I11/I22*100</f>
        <v>16.710262936972445</v>
      </c>
      <c r="K11" s="61">
        <v>2940911</v>
      </c>
      <c r="L11" s="28">
        <f>K11/K22*100</f>
        <v>6.9369818983874305</v>
      </c>
      <c r="M11" s="61">
        <f>I11+K11</f>
        <v>22976991</v>
      </c>
      <c r="N11" s="71">
        <f>M11/M22*100</f>
        <v>14.157327461374958</v>
      </c>
    </row>
    <row r="12" spans="1:14" ht="16.5" customHeight="1" x14ac:dyDescent="0.25">
      <c r="A12" s="15" t="s">
        <v>28</v>
      </c>
      <c r="B12" s="7" t="s">
        <v>0</v>
      </c>
      <c r="C12" s="61">
        <v>12042413</v>
      </c>
      <c r="D12" s="72">
        <f>C12/C22*100</f>
        <v>11.260109673933293</v>
      </c>
      <c r="E12" s="61">
        <v>0</v>
      </c>
      <c r="F12" s="28">
        <f>E12/E22*100</f>
        <v>0</v>
      </c>
      <c r="G12" s="61">
        <f>C12+E12+0.4</f>
        <v>12042413.4</v>
      </c>
      <c r="H12" s="71">
        <f>G12/G22*100</f>
        <v>8.2056070058253194</v>
      </c>
      <c r="I12" s="61">
        <v>22729444</v>
      </c>
      <c r="J12" s="72">
        <f>I12/I22*100</f>
        <v>18.956551663358837</v>
      </c>
      <c r="K12" s="61">
        <v>0</v>
      </c>
      <c r="L12" s="28">
        <f>K12/K22*100</f>
        <v>0</v>
      </c>
      <c r="M12" s="61">
        <f>I12+K12+0.4</f>
        <v>22729444.399999999</v>
      </c>
      <c r="N12" s="71">
        <f>M12/M22*100</f>
        <v>14.004801037085979</v>
      </c>
    </row>
    <row r="13" spans="1:14" ht="16.5" customHeight="1" x14ac:dyDescent="0.25">
      <c r="A13" s="15" t="s">
        <v>29</v>
      </c>
      <c r="B13" s="7" t="s">
        <v>1</v>
      </c>
      <c r="C13" s="61">
        <v>3966901</v>
      </c>
      <c r="D13" s="72">
        <f>C13/C22*100</f>
        <v>3.7092018290383875</v>
      </c>
      <c r="E13" s="61">
        <v>0</v>
      </c>
      <c r="F13" s="28">
        <f>E13/E22*100</f>
        <v>0</v>
      </c>
      <c r="G13" s="61">
        <f t="shared" ref="G13:G21" si="0">C13+E13</f>
        <v>3966901</v>
      </c>
      <c r="H13" s="71">
        <f>G13/G22*100</f>
        <v>2.7030155464531269</v>
      </c>
      <c r="I13" s="61">
        <v>4964591</v>
      </c>
      <c r="J13" s="72">
        <f>I13/I22*100</f>
        <v>4.140511566360634</v>
      </c>
      <c r="K13" s="61">
        <v>0</v>
      </c>
      <c r="L13" s="28">
        <f>K13/K22*100</f>
        <v>0</v>
      </c>
      <c r="M13" s="61">
        <f t="shared" ref="M13:M21" si="1">I13+K13</f>
        <v>4964591</v>
      </c>
      <c r="N13" s="71">
        <f>M13/M22*100</f>
        <v>3.0589445110021134</v>
      </c>
    </row>
    <row r="14" spans="1:14" x14ac:dyDescent="0.25">
      <c r="A14" s="15" t="s">
        <v>30</v>
      </c>
      <c r="B14" s="7" t="s">
        <v>24</v>
      </c>
      <c r="C14" s="61">
        <v>10542450</v>
      </c>
      <c r="D14" s="72">
        <f>C14/C22*100</f>
        <v>9.8575877801199852</v>
      </c>
      <c r="E14" s="61">
        <v>0</v>
      </c>
      <c r="F14" s="28">
        <f>E14/E22*100</f>
        <v>0</v>
      </c>
      <c r="G14" s="61">
        <f t="shared" si="0"/>
        <v>10542450</v>
      </c>
      <c r="H14" s="71">
        <f>G14/G22*100</f>
        <v>7.1835435892412676</v>
      </c>
      <c r="I14" s="61">
        <v>1994048</v>
      </c>
      <c r="J14" s="72">
        <f>I14/I22*100</f>
        <v>1.663053171525769</v>
      </c>
      <c r="K14" s="61">
        <v>0</v>
      </c>
      <c r="L14" s="28">
        <f>K14/K22*100</f>
        <v>0</v>
      </c>
      <c r="M14" s="61">
        <f t="shared" si="1"/>
        <v>1994048</v>
      </c>
      <c r="N14" s="71">
        <f>M14/M22*100</f>
        <v>1.2286374012027863</v>
      </c>
    </row>
    <row r="15" spans="1:14" ht="16.5" customHeight="1" x14ac:dyDescent="0.25">
      <c r="A15" s="15" t="s">
        <v>31</v>
      </c>
      <c r="B15" s="7" t="s">
        <v>2</v>
      </c>
      <c r="C15" s="61">
        <v>9429196</v>
      </c>
      <c r="D15" s="72">
        <f>C15/C22*100</f>
        <v>8.8166533648209136</v>
      </c>
      <c r="E15" s="61">
        <v>953532</v>
      </c>
      <c r="F15" s="28">
        <f>E15/E22*100</f>
        <v>2.3951600651722913</v>
      </c>
      <c r="G15" s="61">
        <f t="shared" si="0"/>
        <v>10382728</v>
      </c>
      <c r="H15" s="71">
        <f>G15/G22*100</f>
        <v>7.0747102583589019</v>
      </c>
      <c r="I15" s="61">
        <v>10468707</v>
      </c>
      <c r="J15" s="72">
        <f>I15/I22*100</f>
        <v>8.7309916201234969</v>
      </c>
      <c r="K15" s="61">
        <v>1179726</v>
      </c>
      <c r="L15" s="28">
        <f>K15/K22*100</f>
        <v>2.7827220568922382</v>
      </c>
      <c r="M15" s="61">
        <f t="shared" si="1"/>
        <v>11648433</v>
      </c>
      <c r="N15" s="71">
        <f>M15/M22*100</f>
        <v>7.1772096003730983</v>
      </c>
    </row>
    <row r="16" spans="1:14" ht="16.5" customHeight="1" x14ac:dyDescent="0.25">
      <c r="A16" s="15" t="s">
        <v>32</v>
      </c>
      <c r="B16" s="7" t="s">
        <v>3</v>
      </c>
      <c r="C16" s="61">
        <v>15268675</v>
      </c>
      <c r="D16" s="72">
        <f>C16/C22*100</f>
        <v>14.276786145404863</v>
      </c>
      <c r="E16" s="61">
        <v>0</v>
      </c>
      <c r="F16" s="28">
        <f>E16/E22*100</f>
        <v>0</v>
      </c>
      <c r="G16" s="61">
        <f t="shared" si="0"/>
        <v>15268675</v>
      </c>
      <c r="H16" s="71">
        <f>G16/G22*100</f>
        <v>10.403956614682395</v>
      </c>
      <c r="I16" s="61">
        <v>17738935</v>
      </c>
      <c r="J16" s="72">
        <f>I16/I22*100</f>
        <v>14.794424262224112</v>
      </c>
      <c r="K16" s="61">
        <v>0</v>
      </c>
      <c r="L16" s="28">
        <f>K16/K22*100</f>
        <v>0</v>
      </c>
      <c r="M16" s="61">
        <f t="shared" si="1"/>
        <v>17738935</v>
      </c>
      <c r="N16" s="71">
        <f>M16/M22*100</f>
        <v>10.929886842495842</v>
      </c>
    </row>
    <row r="17" spans="1:14" ht="16.5" customHeight="1" x14ac:dyDescent="0.25">
      <c r="A17" s="15" t="s">
        <v>33</v>
      </c>
      <c r="B17" s="7" t="s">
        <v>4</v>
      </c>
      <c r="C17" s="61">
        <v>5679136</v>
      </c>
      <c r="D17" s="72">
        <f>C17/C22*100</f>
        <v>5.3102060370444715</v>
      </c>
      <c r="E17" s="61">
        <v>8626827</v>
      </c>
      <c r="F17" s="28">
        <f>E17/E22*100</f>
        <v>21.669573249298484</v>
      </c>
      <c r="G17" s="61">
        <f t="shared" si="0"/>
        <v>14305963</v>
      </c>
      <c r="H17" s="71">
        <f>G17/G22*100</f>
        <v>9.7479721313900249</v>
      </c>
      <c r="I17" s="61">
        <v>5517833</v>
      </c>
      <c r="J17" s="72">
        <f>I17/I22*100</f>
        <v>4.6019201496651778</v>
      </c>
      <c r="K17" s="61">
        <v>8532920</v>
      </c>
      <c r="L17" s="28">
        <f>K17/K22*100</f>
        <v>20.127338630916768</v>
      </c>
      <c r="M17" s="61">
        <f t="shared" si="1"/>
        <v>14050753</v>
      </c>
      <c r="N17" s="71">
        <f>M17/M22*100</f>
        <v>8.657404762002848</v>
      </c>
    </row>
    <row r="18" spans="1:14" ht="16.5" customHeight="1" x14ac:dyDescent="0.25">
      <c r="A18" s="15" t="s">
        <v>34</v>
      </c>
      <c r="B18" s="7" t="s">
        <v>5</v>
      </c>
      <c r="C18" s="61">
        <v>15451995</v>
      </c>
      <c r="D18" s="72">
        <f>C18/C22*100</f>
        <v>14.44819724926133</v>
      </c>
      <c r="E18" s="61">
        <v>971668</v>
      </c>
      <c r="F18" s="28">
        <f>E18/E22*100</f>
        <v>2.4407155608892306</v>
      </c>
      <c r="G18" s="61">
        <f t="shared" si="0"/>
        <v>16423663</v>
      </c>
      <c r="H18" s="71">
        <f>G18/G22*100</f>
        <v>11.190956471741293</v>
      </c>
      <c r="I18" s="61">
        <v>16383858</v>
      </c>
      <c r="J18" s="72">
        <f>I18/I22*100</f>
        <v>13.664278396873014</v>
      </c>
      <c r="K18" s="61">
        <v>1082081</v>
      </c>
      <c r="L18" s="28">
        <f>K18/K22*100</f>
        <v>2.5523983247330397</v>
      </c>
      <c r="M18" s="61">
        <f t="shared" si="1"/>
        <v>17465939</v>
      </c>
      <c r="N18" s="71">
        <f>M18/M22*100</f>
        <v>10.761679710080395</v>
      </c>
    </row>
    <row r="19" spans="1:14" ht="16.5" customHeight="1" x14ac:dyDescent="0.25">
      <c r="A19" s="15" t="s">
        <v>35</v>
      </c>
      <c r="B19" s="7" t="s">
        <v>6</v>
      </c>
      <c r="C19" s="61">
        <v>9593787</v>
      </c>
      <c r="D19" s="72">
        <f>C19/C22*100</f>
        <v>8.9705521483406567</v>
      </c>
      <c r="E19" s="61">
        <v>7636566</v>
      </c>
      <c r="F19" s="28">
        <f>E19/E22*100</f>
        <v>19.18215426252344</v>
      </c>
      <c r="G19" s="61">
        <f t="shared" si="0"/>
        <v>17230353</v>
      </c>
      <c r="H19" s="71">
        <f>G19/G22*100</f>
        <v>11.740628775428295</v>
      </c>
      <c r="I19" s="61">
        <v>10623419</v>
      </c>
      <c r="J19" s="72">
        <f>I19/I22*100</f>
        <v>8.8600227579261457</v>
      </c>
      <c r="K19" s="61">
        <v>6477871</v>
      </c>
      <c r="L19" s="28">
        <f>K19/K22*100</f>
        <v>15.279916280053657</v>
      </c>
      <c r="M19" s="61">
        <f t="shared" si="1"/>
        <v>17101290</v>
      </c>
      <c r="N19" s="71">
        <f>M19/M22*100</f>
        <v>10.537000364492329</v>
      </c>
    </row>
    <row r="20" spans="1:14" ht="16.5" customHeight="1" x14ac:dyDescent="0.25">
      <c r="A20" s="15" t="s">
        <v>36</v>
      </c>
      <c r="B20" s="7" t="s">
        <v>7</v>
      </c>
      <c r="C20" s="61">
        <v>8235100</v>
      </c>
      <c r="D20" s="72">
        <f>C20/C22*100</f>
        <v>7.7001286350009801</v>
      </c>
      <c r="E20" s="61">
        <v>10743485</v>
      </c>
      <c r="F20" s="28">
        <f>E20/E22*100</f>
        <v>26.986368819061688</v>
      </c>
      <c r="G20" s="61">
        <f t="shared" si="0"/>
        <v>18978585</v>
      </c>
      <c r="H20" s="71">
        <f>G20/G22*100</f>
        <v>12.931860488749813</v>
      </c>
      <c r="I20" s="61">
        <v>9102797</v>
      </c>
      <c r="J20" s="72">
        <f>I20/I22*100</f>
        <v>7.5918109396590525</v>
      </c>
      <c r="K20" s="61">
        <v>11359384</v>
      </c>
      <c r="L20" s="28">
        <f>K20/K22*100</f>
        <v>26.794364462179164</v>
      </c>
      <c r="M20" s="61">
        <f t="shared" si="1"/>
        <v>20462181</v>
      </c>
      <c r="N20" s="71">
        <f>M20/M22*100</f>
        <v>12.607821319637758</v>
      </c>
    </row>
    <row r="21" spans="1:14" ht="16.5" customHeight="1" x14ac:dyDescent="0.25">
      <c r="A21" s="15" t="s">
        <v>37</v>
      </c>
      <c r="B21" s="7" t="s">
        <v>68</v>
      </c>
      <c r="C21" s="61">
        <v>230445</v>
      </c>
      <c r="D21" s="72">
        <f>C21/C22*100</f>
        <v>0.21547475359046048</v>
      </c>
      <c r="E21" s="61">
        <v>7716762</v>
      </c>
      <c r="F21" s="28">
        <f>E21/E22*100</f>
        <v>19.383597168043714</v>
      </c>
      <c r="G21" s="61">
        <f t="shared" si="0"/>
        <v>7947207</v>
      </c>
      <c r="H21" s="71">
        <f>G21/G22*100</f>
        <v>5.4151651558435967</v>
      </c>
      <c r="I21" s="61">
        <v>343129</v>
      </c>
      <c r="J21" s="72">
        <f>I21/I22*100</f>
        <v>0.28617253531131925</v>
      </c>
      <c r="K21" s="61">
        <v>10821783</v>
      </c>
      <c r="L21" s="28">
        <f>K21/K22*100</f>
        <v>25.526278346837699</v>
      </c>
      <c r="M21" s="61">
        <f t="shared" si="1"/>
        <v>11164912</v>
      </c>
      <c r="N21" s="71">
        <f>M21/M22*100</f>
        <v>6.8792869902518916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106947564</v>
      </c>
      <c r="D22" s="10">
        <f t="shared" si="2"/>
        <v>99.999999999999986</v>
      </c>
      <c r="E22" s="10">
        <f t="shared" si="2"/>
        <v>39810784</v>
      </c>
      <c r="F22" s="26">
        <f t="shared" si="2"/>
        <v>100</v>
      </c>
      <c r="G22" s="10">
        <f>SUM(G11:G21)+1</f>
        <v>146758349.40000001</v>
      </c>
      <c r="H22" s="26">
        <f t="shared" si="2"/>
        <v>99.999999318607735</v>
      </c>
      <c r="I22" s="10">
        <f t="shared" ref="I22:N22" si="3">SUM(I11:I21)</f>
        <v>119902841</v>
      </c>
      <c r="J22" s="10">
        <f t="shared" si="3"/>
        <v>100.00000000000001</v>
      </c>
      <c r="K22" s="10">
        <f t="shared" si="3"/>
        <v>42394676</v>
      </c>
      <c r="L22" s="26">
        <f t="shared" si="3"/>
        <v>100</v>
      </c>
      <c r="M22" s="10">
        <f t="shared" si="3"/>
        <v>162297517.40000001</v>
      </c>
      <c r="N22" s="26">
        <f t="shared" si="3"/>
        <v>100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9" t="s">
        <v>81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/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/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1"/>
      <c r="C29" s="54"/>
      <c r="D29" s="18"/>
      <c r="I29" s="54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41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41"/>
      <c r="E48" s="16"/>
      <c r="F48" s="16"/>
      <c r="G48" s="16"/>
      <c r="H48" s="16"/>
      <c r="I48" s="6"/>
      <c r="J48" s="41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4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2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9:B35 G11:G21 G26 E11:E21 E26 D42:D48 C11:C21 C28:C29 C42:C54 C26 M11:M21 M26 K11:K21 K26 J42:J48 I11:I21 I28:I29 I42:I54 I26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M11:M21 G11:G22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8"/>
    </row>
    <row r="8" spans="1:12" s="27" customFormat="1" ht="21.75" customHeight="1" x14ac:dyDescent="0.25">
      <c r="A8" s="83"/>
      <c r="B8" s="86"/>
      <c r="C8" s="90" t="s">
        <v>26</v>
      </c>
      <c r="D8" s="90"/>
      <c r="E8" s="91" t="s">
        <v>60</v>
      </c>
      <c r="F8" s="86" t="s">
        <v>57</v>
      </c>
      <c r="G8" s="86"/>
      <c r="H8" s="90" t="s">
        <v>26</v>
      </c>
      <c r="I8" s="90"/>
      <c r="J8" s="91" t="s">
        <v>61</v>
      </c>
      <c r="K8" s="86" t="s">
        <v>57</v>
      </c>
      <c r="L8" s="89"/>
    </row>
    <row r="9" spans="1:12" ht="19.5" customHeight="1" thickBot="1" x14ac:dyDescent="0.3">
      <c r="A9" s="84"/>
      <c r="B9" s="87"/>
      <c r="C9" s="50" t="s">
        <v>65</v>
      </c>
      <c r="D9" s="50" t="s">
        <v>74</v>
      </c>
      <c r="E9" s="92"/>
      <c r="F9" s="34" t="s">
        <v>67</v>
      </c>
      <c r="G9" s="34" t="s">
        <v>75</v>
      </c>
      <c r="H9" s="50" t="s">
        <v>65</v>
      </c>
      <c r="I9" s="50" t="s">
        <v>74</v>
      </c>
      <c r="J9" s="92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2" t="s">
        <v>59</v>
      </c>
      <c r="B8" s="85" t="s">
        <v>10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</row>
    <row r="9" spans="1:14" ht="21.75" customHeight="1" x14ac:dyDescent="0.25">
      <c r="A9" s="83"/>
      <c r="B9" s="86"/>
      <c r="C9" s="86" t="s">
        <v>83</v>
      </c>
      <c r="D9" s="86"/>
      <c r="E9" s="86" t="s">
        <v>83</v>
      </c>
      <c r="F9" s="86"/>
      <c r="G9" s="86" t="s">
        <v>83</v>
      </c>
      <c r="H9" s="86"/>
      <c r="I9" s="86" t="s">
        <v>82</v>
      </c>
      <c r="J9" s="86"/>
      <c r="K9" s="86" t="s">
        <v>82</v>
      </c>
      <c r="L9" s="86"/>
      <c r="M9" s="86" t="s">
        <v>82</v>
      </c>
      <c r="N9" s="89"/>
    </row>
    <row r="10" spans="1:14" ht="18.75" customHeight="1" thickBot="1" x14ac:dyDescent="0.3">
      <c r="A10" s="84"/>
      <c r="B10" s="8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</row>
    <row r="11" spans="1:14" x14ac:dyDescent="0.25">
      <c r="A11" s="15" t="s">
        <v>27</v>
      </c>
      <c r="B11" s="7" t="s">
        <v>12</v>
      </c>
      <c r="C11" s="61">
        <v>3560026.07</v>
      </c>
      <c r="D11" s="72">
        <f t="shared" ref="D11:D24" si="0">C11/C$25*100</f>
        <v>6.3013403153074607</v>
      </c>
      <c r="E11" s="61">
        <v>0</v>
      </c>
      <c r="F11" s="29">
        <f t="shared" ref="F11:F24" si="1">E11/E$25*100</f>
        <v>0</v>
      </c>
      <c r="G11" s="61">
        <f t="shared" ref="G11:G24" si="2">C11+E11</f>
        <v>3560026.07</v>
      </c>
      <c r="H11" s="73">
        <f t="shared" ref="H11:H24" si="3">G11/G$25*100</f>
        <v>5.6464598544025781</v>
      </c>
      <c r="I11" s="61">
        <v>3689098.64</v>
      </c>
      <c r="J11" s="72">
        <f t="shared" ref="J11:J24" si="4">I11/I$25*100</f>
        <v>6.0552689187699915</v>
      </c>
      <c r="K11" s="61">
        <v>0</v>
      </c>
      <c r="L11" s="29">
        <f t="shared" ref="L11:L24" si="5">K11/K$25*100</f>
        <v>0</v>
      </c>
      <c r="M11" s="61">
        <f t="shared" ref="M11:M24" si="6">I11+K11</f>
        <v>3689098.64</v>
      </c>
      <c r="N11" s="73">
        <f t="shared" ref="N11:N24" si="7">M11/M$25*100</f>
        <v>5.501530943856201</v>
      </c>
    </row>
    <row r="12" spans="1:14" x14ac:dyDescent="0.25">
      <c r="A12" s="15" t="s">
        <v>28</v>
      </c>
      <c r="B12" s="7" t="s">
        <v>13</v>
      </c>
      <c r="C12" s="61">
        <v>5513694.3599999994</v>
      </c>
      <c r="D12" s="72">
        <f t="shared" si="0"/>
        <v>9.7593848679179356</v>
      </c>
      <c r="E12" s="61">
        <v>0</v>
      </c>
      <c r="F12" s="29">
        <f t="shared" si="1"/>
        <v>0</v>
      </c>
      <c r="G12" s="61">
        <f t="shared" si="2"/>
        <v>5513694.3599999994</v>
      </c>
      <c r="H12" s="73">
        <f t="shared" si="3"/>
        <v>8.7451196258194575</v>
      </c>
      <c r="I12" s="61">
        <v>5841568.7299999995</v>
      </c>
      <c r="J12" s="72">
        <f t="shared" si="4"/>
        <v>9.5883230619248732</v>
      </c>
      <c r="K12" s="61">
        <v>0</v>
      </c>
      <c r="L12" s="29">
        <f t="shared" si="5"/>
        <v>0</v>
      </c>
      <c r="M12" s="61">
        <f t="shared" si="6"/>
        <v>5841568.7299999995</v>
      </c>
      <c r="N12" s="73">
        <f t="shared" si="7"/>
        <v>8.7114968356492</v>
      </c>
    </row>
    <row r="13" spans="1:14" x14ac:dyDescent="0.25">
      <c r="A13" s="15" t="s">
        <v>29</v>
      </c>
      <c r="B13" s="7" t="s">
        <v>14</v>
      </c>
      <c r="C13" s="61">
        <v>6602699.8600000003</v>
      </c>
      <c r="D13" s="72">
        <f t="shared" si="0"/>
        <v>11.686953409780205</v>
      </c>
      <c r="E13" s="61">
        <v>0</v>
      </c>
      <c r="F13" s="29">
        <f t="shared" si="1"/>
        <v>0</v>
      </c>
      <c r="G13" s="61">
        <f t="shared" si="2"/>
        <v>6602699.8600000003</v>
      </c>
      <c r="H13" s="73">
        <f t="shared" si="3"/>
        <v>10.472361425757629</v>
      </c>
      <c r="I13" s="61">
        <v>7400991.0700000003</v>
      </c>
      <c r="J13" s="72">
        <f t="shared" si="4"/>
        <v>12.147951455769494</v>
      </c>
      <c r="K13" s="61">
        <v>0</v>
      </c>
      <c r="L13" s="29">
        <f t="shared" si="5"/>
        <v>0</v>
      </c>
      <c r="M13" s="61">
        <f t="shared" si="6"/>
        <v>7400991.0700000003</v>
      </c>
      <c r="N13" s="73">
        <f t="shared" si="7"/>
        <v>11.037054131685787</v>
      </c>
    </row>
    <row r="14" spans="1:14" x14ac:dyDescent="0.25">
      <c r="A14" s="15" t="s">
        <v>30</v>
      </c>
      <c r="B14" s="7" t="s">
        <v>23</v>
      </c>
      <c r="C14" s="61">
        <v>2528764.6800000002</v>
      </c>
      <c r="D14" s="72">
        <f t="shared" si="0"/>
        <v>4.4759803756183079</v>
      </c>
      <c r="E14" s="61">
        <v>0</v>
      </c>
      <c r="F14" s="29">
        <f t="shared" si="1"/>
        <v>0</v>
      </c>
      <c r="G14" s="61">
        <f t="shared" si="2"/>
        <v>2528764.6800000002</v>
      </c>
      <c r="H14" s="73">
        <f t="shared" si="3"/>
        <v>4.0108044059495285</v>
      </c>
      <c r="I14" s="61">
        <v>2423403.56</v>
      </c>
      <c r="J14" s="72">
        <f t="shared" si="4"/>
        <v>3.9777630490532361</v>
      </c>
      <c r="K14" s="61">
        <v>0</v>
      </c>
      <c r="L14" s="29">
        <f t="shared" si="5"/>
        <v>0</v>
      </c>
      <c r="M14" s="61">
        <f t="shared" si="6"/>
        <v>2423403.56</v>
      </c>
      <c r="N14" s="73">
        <f t="shared" si="7"/>
        <v>3.6140073703183164</v>
      </c>
    </row>
    <row r="15" spans="1:14" x14ac:dyDescent="0.25">
      <c r="A15" s="15" t="s">
        <v>31</v>
      </c>
      <c r="B15" s="7" t="s">
        <v>16</v>
      </c>
      <c r="C15" s="61">
        <v>2250697.7799999998</v>
      </c>
      <c r="D15" s="72">
        <f t="shared" si="0"/>
        <v>3.9837946070678636</v>
      </c>
      <c r="E15" s="61">
        <v>5666167.9000000004</v>
      </c>
      <c r="F15" s="29">
        <f t="shared" si="1"/>
        <v>86.473573795043322</v>
      </c>
      <c r="G15" s="61">
        <f t="shared" si="2"/>
        <v>7916865.6799999997</v>
      </c>
      <c r="H15" s="73">
        <f t="shared" si="3"/>
        <v>12.556723842985107</v>
      </c>
      <c r="I15" s="61">
        <v>2631982.52</v>
      </c>
      <c r="J15" s="72">
        <f t="shared" si="4"/>
        <v>4.3201235595321235</v>
      </c>
      <c r="K15" s="61">
        <v>5609081.9000000004</v>
      </c>
      <c r="L15" s="29">
        <f t="shared" si="5"/>
        <v>91.471162983963509</v>
      </c>
      <c r="M15" s="61">
        <f t="shared" si="6"/>
        <v>8241064.4199999999</v>
      </c>
      <c r="N15" s="73">
        <f t="shared" si="7"/>
        <v>12.289850541091077</v>
      </c>
    </row>
    <row r="16" spans="1:14" x14ac:dyDescent="0.25">
      <c r="A16" s="15" t="s">
        <v>32</v>
      </c>
      <c r="B16" s="7" t="s">
        <v>17</v>
      </c>
      <c r="C16" s="61">
        <v>1309467.97</v>
      </c>
      <c r="D16" s="72">
        <f t="shared" si="0"/>
        <v>2.3177929455344746</v>
      </c>
      <c r="E16" s="61">
        <v>0</v>
      </c>
      <c r="F16" s="29">
        <f t="shared" si="1"/>
        <v>0</v>
      </c>
      <c r="G16" s="61">
        <f t="shared" si="2"/>
        <v>1309467.97</v>
      </c>
      <c r="H16" s="73">
        <f t="shared" si="3"/>
        <v>2.0769112859982624</v>
      </c>
      <c r="I16" s="61">
        <v>1576792.73</v>
      </c>
      <c r="J16" s="72">
        <f t="shared" si="4"/>
        <v>2.5881400691718781</v>
      </c>
      <c r="K16" s="61">
        <v>0</v>
      </c>
      <c r="L16" s="29">
        <f t="shared" si="5"/>
        <v>0</v>
      </c>
      <c r="M16" s="61">
        <f t="shared" si="6"/>
        <v>1576792.73</v>
      </c>
      <c r="N16" s="73">
        <f t="shared" si="7"/>
        <v>2.3514616557237127</v>
      </c>
    </row>
    <row r="17" spans="1:14" x14ac:dyDescent="0.25">
      <c r="A17" s="15" t="s">
        <v>33</v>
      </c>
      <c r="B17" s="7" t="s">
        <v>18</v>
      </c>
      <c r="C17" s="61">
        <v>3425425.09</v>
      </c>
      <c r="D17" s="72">
        <f t="shared" si="0"/>
        <v>6.0630930201819231</v>
      </c>
      <c r="E17" s="61">
        <v>0</v>
      </c>
      <c r="F17" s="29">
        <f t="shared" si="1"/>
        <v>0</v>
      </c>
      <c r="G17" s="61">
        <f t="shared" si="2"/>
        <v>3425425.09</v>
      </c>
      <c r="H17" s="73">
        <f t="shared" si="3"/>
        <v>5.432972926220268</v>
      </c>
      <c r="I17" s="61">
        <v>4283920.6100000003</v>
      </c>
      <c r="J17" s="72">
        <f t="shared" si="4"/>
        <v>7.0316068643291096</v>
      </c>
      <c r="K17" s="61">
        <v>0</v>
      </c>
      <c r="L17" s="29">
        <f t="shared" si="5"/>
        <v>0</v>
      </c>
      <c r="M17" s="61">
        <f t="shared" si="6"/>
        <v>4283920.6100000003</v>
      </c>
      <c r="N17" s="73">
        <f t="shared" si="7"/>
        <v>6.3885854233863295</v>
      </c>
    </row>
    <row r="18" spans="1:14" x14ac:dyDescent="0.25">
      <c r="A18" s="15" t="s">
        <v>34</v>
      </c>
      <c r="B18" s="7" t="s">
        <v>19</v>
      </c>
      <c r="C18" s="61">
        <v>3745020.36</v>
      </c>
      <c r="D18" s="72">
        <f t="shared" si="0"/>
        <v>6.6287851021594513</v>
      </c>
      <c r="E18" s="61">
        <v>0</v>
      </c>
      <c r="F18" s="29">
        <f t="shared" si="1"/>
        <v>0</v>
      </c>
      <c r="G18" s="61">
        <f t="shared" si="2"/>
        <v>3745020.36</v>
      </c>
      <c r="H18" s="73">
        <f t="shared" si="3"/>
        <v>5.9398742314997408</v>
      </c>
      <c r="I18" s="61">
        <v>3628820.56</v>
      </c>
      <c r="J18" s="72">
        <f t="shared" si="4"/>
        <v>5.9563287656524997</v>
      </c>
      <c r="K18" s="61">
        <v>0</v>
      </c>
      <c r="L18" s="29">
        <f t="shared" si="5"/>
        <v>0</v>
      </c>
      <c r="M18" s="61">
        <f t="shared" si="6"/>
        <v>3628820.56</v>
      </c>
      <c r="N18" s="73">
        <f t="shared" si="7"/>
        <v>5.4116386003009094</v>
      </c>
    </row>
    <row r="19" spans="1:14" x14ac:dyDescent="0.25">
      <c r="A19" s="15" t="s">
        <v>35</v>
      </c>
      <c r="B19" s="7" t="s">
        <v>11</v>
      </c>
      <c r="C19" s="61">
        <v>6896344.6999999993</v>
      </c>
      <c r="D19" s="72">
        <f t="shared" si="0"/>
        <v>12.206712544205308</v>
      </c>
      <c r="E19" s="61">
        <v>0</v>
      </c>
      <c r="F19" s="29">
        <f t="shared" si="1"/>
        <v>0</v>
      </c>
      <c r="G19" s="61">
        <f t="shared" si="2"/>
        <v>6896344.6999999993</v>
      </c>
      <c r="H19" s="73">
        <f t="shared" si="3"/>
        <v>10.938103464695132</v>
      </c>
      <c r="I19" s="61">
        <v>6937259.3999999994</v>
      </c>
      <c r="J19" s="72">
        <f t="shared" si="4"/>
        <v>11.386784503616566</v>
      </c>
      <c r="K19" s="61">
        <v>0</v>
      </c>
      <c r="L19" s="29">
        <f t="shared" si="5"/>
        <v>0</v>
      </c>
      <c r="M19" s="61">
        <f t="shared" si="6"/>
        <v>6937259.3999999994</v>
      </c>
      <c r="N19" s="73">
        <f t="shared" si="7"/>
        <v>10.345493839833273</v>
      </c>
    </row>
    <row r="20" spans="1:14" x14ac:dyDescent="0.25">
      <c r="A20" s="15" t="s">
        <v>36</v>
      </c>
      <c r="B20" s="7" t="s">
        <v>15</v>
      </c>
      <c r="C20" s="61">
        <v>2410976.9300000002</v>
      </c>
      <c r="D20" s="72">
        <f t="shared" si="0"/>
        <v>4.2674929423438783</v>
      </c>
      <c r="E20" s="61">
        <v>0</v>
      </c>
      <c r="F20" s="29">
        <f t="shared" si="1"/>
        <v>0</v>
      </c>
      <c r="G20" s="61">
        <f t="shared" si="2"/>
        <v>2410976.9300000002</v>
      </c>
      <c r="H20" s="73">
        <f t="shared" si="3"/>
        <v>3.8239844814214456</v>
      </c>
      <c r="I20" s="61">
        <v>2628837.89</v>
      </c>
      <c r="J20" s="72">
        <f t="shared" si="4"/>
        <v>4.3149619788431259</v>
      </c>
      <c r="K20" s="61">
        <v>0</v>
      </c>
      <c r="L20" s="29">
        <f t="shared" si="5"/>
        <v>0</v>
      </c>
      <c r="M20" s="61">
        <f t="shared" si="6"/>
        <v>2628837.89</v>
      </c>
      <c r="N20" s="73">
        <f t="shared" si="7"/>
        <v>3.9203703694452163</v>
      </c>
    </row>
    <row r="21" spans="1:14" x14ac:dyDescent="0.25">
      <c r="A21" s="15" t="s">
        <v>37</v>
      </c>
      <c r="B21" s="7" t="s">
        <v>66</v>
      </c>
      <c r="C21" s="61">
        <v>3523840.6399999997</v>
      </c>
      <c r="D21" s="72">
        <f t="shared" si="0"/>
        <v>6.2372911470142238</v>
      </c>
      <c r="E21" s="61">
        <v>0</v>
      </c>
      <c r="F21" s="29">
        <f t="shared" si="1"/>
        <v>0</v>
      </c>
      <c r="G21" s="61">
        <f t="shared" si="2"/>
        <v>3523840.6399999997</v>
      </c>
      <c r="H21" s="73">
        <f t="shared" si="3"/>
        <v>5.5890671348573262</v>
      </c>
      <c r="I21" s="61">
        <v>4158636.27</v>
      </c>
      <c r="J21" s="72">
        <f t="shared" si="4"/>
        <v>6.8259657459851946</v>
      </c>
      <c r="K21" s="61">
        <v>0</v>
      </c>
      <c r="L21" s="29">
        <f t="shared" si="5"/>
        <v>0</v>
      </c>
      <c r="M21" s="61">
        <f t="shared" si="6"/>
        <v>4158636.27</v>
      </c>
      <c r="N21" s="73">
        <f t="shared" si="7"/>
        <v>6.2017496294562973</v>
      </c>
    </row>
    <row r="22" spans="1:14" x14ac:dyDescent="0.25">
      <c r="A22" s="15" t="s">
        <v>38</v>
      </c>
      <c r="B22" s="7" t="s">
        <v>22</v>
      </c>
      <c r="C22" s="61">
        <v>727218.13</v>
      </c>
      <c r="D22" s="72">
        <f t="shared" si="0"/>
        <v>1.2871953268003742</v>
      </c>
      <c r="E22" s="61">
        <v>0</v>
      </c>
      <c r="F22" s="29">
        <f t="shared" si="1"/>
        <v>0</v>
      </c>
      <c r="G22" s="61">
        <f t="shared" si="2"/>
        <v>727218.13</v>
      </c>
      <c r="H22" s="73">
        <f t="shared" si="3"/>
        <v>1.1534207603257005</v>
      </c>
      <c r="I22" s="61">
        <v>716437.16</v>
      </c>
      <c r="J22" s="72">
        <f t="shared" si="4"/>
        <v>1.1759565385868465</v>
      </c>
      <c r="K22" s="61">
        <v>0</v>
      </c>
      <c r="L22" s="29">
        <f t="shared" si="5"/>
        <v>0</v>
      </c>
      <c r="M22" s="61">
        <f t="shared" si="6"/>
        <v>716437.16</v>
      </c>
      <c r="N22" s="73">
        <f t="shared" si="7"/>
        <v>1.0684184918049404</v>
      </c>
    </row>
    <row r="23" spans="1:14" x14ac:dyDescent="0.25">
      <c r="A23" s="15" t="s">
        <v>39</v>
      </c>
      <c r="B23" s="7" t="s">
        <v>20</v>
      </c>
      <c r="C23" s="61">
        <v>3099795.17</v>
      </c>
      <c r="D23" s="72">
        <f t="shared" si="0"/>
        <v>5.4867194480731269</v>
      </c>
      <c r="E23" s="61">
        <v>0</v>
      </c>
      <c r="F23" s="29">
        <f t="shared" si="1"/>
        <v>0</v>
      </c>
      <c r="G23" s="61">
        <f t="shared" si="2"/>
        <v>3099795.17</v>
      </c>
      <c r="H23" s="73">
        <f t="shared" si="3"/>
        <v>4.916500227841313</v>
      </c>
      <c r="I23" s="61">
        <v>4051980.83</v>
      </c>
      <c r="J23" s="72">
        <f t="shared" si="4"/>
        <v>6.6509020152822025</v>
      </c>
      <c r="K23" s="61">
        <v>0</v>
      </c>
      <c r="L23" s="29">
        <f t="shared" si="5"/>
        <v>0</v>
      </c>
      <c r="M23" s="61">
        <f t="shared" si="6"/>
        <v>4051980.83</v>
      </c>
      <c r="N23" s="73">
        <f t="shared" si="7"/>
        <v>6.0426950037196985</v>
      </c>
    </row>
    <row r="24" spans="1:14" x14ac:dyDescent="0.25">
      <c r="A24" s="15" t="s">
        <v>40</v>
      </c>
      <c r="B24" s="7" t="s">
        <v>25</v>
      </c>
      <c r="C24" s="61">
        <v>10902359.07</v>
      </c>
      <c r="D24" s="72">
        <f t="shared" si="0"/>
        <v>19.297463947995457</v>
      </c>
      <c r="E24" s="61">
        <v>886317.04</v>
      </c>
      <c r="F24" s="29">
        <f t="shared" si="1"/>
        <v>13.52642620495668</v>
      </c>
      <c r="G24" s="61">
        <f t="shared" si="2"/>
        <v>11788676.109999999</v>
      </c>
      <c r="H24" s="73">
        <f t="shared" si="3"/>
        <v>18.69769633222651</v>
      </c>
      <c r="I24" s="61">
        <v>10954048.800000001</v>
      </c>
      <c r="J24" s="72">
        <f t="shared" si="4"/>
        <v>17.979923473482867</v>
      </c>
      <c r="K24" s="61">
        <v>522994.83</v>
      </c>
      <c r="L24" s="29">
        <f t="shared" si="5"/>
        <v>8.5288370160364906</v>
      </c>
      <c r="M24" s="61">
        <f t="shared" si="6"/>
        <v>11477043.630000001</v>
      </c>
      <c r="N24" s="73">
        <f t="shared" si="7"/>
        <v>17.115647163729054</v>
      </c>
    </row>
    <row r="25" spans="1:14" x14ac:dyDescent="0.25">
      <c r="A25" s="3"/>
      <c r="B25" s="4" t="s">
        <v>56</v>
      </c>
      <c r="C25" s="65">
        <f t="shared" ref="C25:H25" si="8">SUM(C11:C24)</f>
        <v>56496330.810000002</v>
      </c>
      <c r="D25" s="30">
        <f t="shared" si="8"/>
        <v>100</v>
      </c>
      <c r="E25" s="65">
        <f t="shared" si="8"/>
        <v>6552484.9400000004</v>
      </c>
      <c r="F25" s="31">
        <f t="shared" si="8"/>
        <v>100</v>
      </c>
      <c r="G25" s="65">
        <f t="shared" si="8"/>
        <v>63048815.75</v>
      </c>
      <c r="H25" s="31">
        <f t="shared" si="8"/>
        <v>100</v>
      </c>
      <c r="I25" s="65">
        <f t="shared" ref="I25:N25" si="9">SUM(I11:I24)</f>
        <v>60923778.769999996</v>
      </c>
      <c r="J25" s="30">
        <f t="shared" si="9"/>
        <v>100.00000000000001</v>
      </c>
      <c r="K25" s="65">
        <f t="shared" si="9"/>
        <v>6132076.7300000004</v>
      </c>
      <c r="L25" s="31">
        <f t="shared" si="9"/>
        <v>100</v>
      </c>
      <c r="M25" s="65">
        <f t="shared" si="9"/>
        <v>67055855.499999993</v>
      </c>
      <c r="N25" s="31">
        <f t="shared" si="9"/>
        <v>100.00000000000001</v>
      </c>
    </row>
    <row r="26" spans="1:14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D27" s="48"/>
      <c r="J27" s="48"/>
    </row>
    <row r="28" spans="1:14" x14ac:dyDescent="0.25">
      <c r="B28" s="49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7"/>
      <c r="I31" s="37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G11:G24 E11:E14 E29 C32:D32 C29:C30 E16:E24 I33 M29 M11:M24 K11:K14 K29 I32:J32 I29:I30 K16:K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osiguranja&amp;RKvartalni izvještaj</oddHeader>
    <oddFooter>&amp;CU izvještaj su uključeni podaci zaključno sa 31.03.2023. godine.</oddFooter>
  </headerFooter>
  <ignoredErrors>
    <ignoredError sqref="G11:G24 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8"/>
    </row>
    <row r="8" spans="1:12" ht="21" customHeight="1" x14ac:dyDescent="0.25">
      <c r="A8" s="83"/>
      <c r="B8" s="86"/>
      <c r="C8" s="90" t="s">
        <v>26</v>
      </c>
      <c r="D8" s="90"/>
      <c r="E8" s="91" t="s">
        <v>60</v>
      </c>
      <c r="F8" s="86" t="s">
        <v>57</v>
      </c>
      <c r="G8" s="86"/>
      <c r="H8" s="90" t="s">
        <v>26</v>
      </c>
      <c r="I8" s="90"/>
      <c r="J8" s="91" t="s">
        <v>61</v>
      </c>
      <c r="K8" s="86" t="s">
        <v>57</v>
      </c>
      <c r="L8" s="89"/>
    </row>
    <row r="9" spans="1:12" ht="18.75" customHeight="1" thickBot="1" x14ac:dyDescent="0.3">
      <c r="A9" s="84"/>
      <c r="B9" s="87"/>
      <c r="C9" s="50" t="s">
        <v>65</v>
      </c>
      <c r="D9" s="50" t="s">
        <v>74</v>
      </c>
      <c r="E9" s="92"/>
      <c r="F9" s="34" t="s">
        <v>67</v>
      </c>
      <c r="G9" s="34" t="s">
        <v>75</v>
      </c>
      <c r="H9" s="62" t="s">
        <v>65</v>
      </c>
      <c r="I9" s="62" t="s">
        <v>74</v>
      </c>
      <c r="J9" s="92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2023-04-25T13:02:47Z</cp:lastPrinted>
  <dcterms:created xsi:type="dcterms:W3CDTF">2018-01-08T12:56:16Z</dcterms:created>
  <dcterms:modified xsi:type="dcterms:W3CDTF">2023-05-11T13:21:36Z</dcterms:modified>
</cp:coreProperties>
</file>