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 K\Jezici\BS EVLADA 11052023\"/>
    </mc:Choice>
  </mc:AlternateContent>
  <xr:revisionPtr revIDLastSave="0" documentId="13_ncr:1_{EE34FF0A-8A6F-40F5-909C-AE7D2834392D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25" l="1"/>
  <c r="I35" i="25" s="1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11" i="23"/>
  <c r="I34" i="24"/>
  <c r="G34" i="24"/>
  <c r="I29" i="24"/>
  <c r="J23" i="25"/>
  <c r="G34" i="25"/>
  <c r="H24" i="25" s="1"/>
  <c r="G29" i="25"/>
  <c r="E29" i="24"/>
  <c r="C29" i="24"/>
  <c r="H33" i="25" l="1"/>
  <c r="H31" i="25"/>
  <c r="G35" i="24"/>
  <c r="H23" i="24" s="1"/>
  <c r="H18" i="25"/>
  <c r="H17" i="25"/>
  <c r="H19" i="25"/>
  <c r="H30" i="25"/>
  <c r="H20" i="25"/>
  <c r="H22" i="25"/>
  <c r="H23" i="25"/>
  <c r="G35" i="25"/>
  <c r="H29" i="25" s="1"/>
  <c r="H11" i="25"/>
  <c r="H25" i="25"/>
  <c r="H26" i="25"/>
  <c r="H13" i="25"/>
  <c r="H14" i="25"/>
  <c r="H12" i="25"/>
  <c r="H28" i="25"/>
  <c r="G34" i="23"/>
  <c r="H16" i="25"/>
  <c r="H30" i="24"/>
  <c r="I35" i="24"/>
  <c r="J34" i="24" s="1"/>
  <c r="H28" i="24"/>
  <c r="J12" i="25"/>
  <c r="J24" i="25"/>
  <c r="I34" i="23"/>
  <c r="J13" i="25"/>
  <c r="J19" i="25"/>
  <c r="J30" i="25"/>
  <c r="J34" i="25"/>
  <c r="J14" i="25"/>
  <c r="J20" i="25"/>
  <c r="J26" i="25"/>
  <c r="J31" i="25"/>
  <c r="H15" i="25"/>
  <c r="H21" i="25"/>
  <c r="H27" i="25"/>
  <c r="H32" i="25"/>
  <c r="J25" i="25"/>
  <c r="J15" i="25"/>
  <c r="J21" i="25"/>
  <c r="J27" i="25"/>
  <c r="J32" i="25"/>
  <c r="J18" i="25"/>
  <c r="J16" i="25"/>
  <c r="J22" i="25"/>
  <c r="J28" i="25"/>
  <c r="J33" i="25"/>
  <c r="J11" i="25"/>
  <c r="J17" i="25"/>
  <c r="I29" i="23"/>
  <c r="G29" i="23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30" i="23"/>
  <c r="C31" i="23"/>
  <c r="C32" i="23"/>
  <c r="C33" i="23"/>
  <c r="H34" i="25" l="1"/>
  <c r="J29" i="25"/>
  <c r="H35" i="25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I35" i="23"/>
  <c r="J29" i="23" s="1"/>
  <c r="C29" i="23"/>
  <c r="C34" i="24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7" i="23"/>
  <c r="J30" i="23"/>
  <c r="J12" i="23"/>
  <c r="J26" i="23"/>
  <c r="J18" i="23"/>
  <c r="J24" i="23"/>
  <c r="J11" i="23"/>
  <c r="J14" i="23"/>
  <c r="J20" i="23"/>
  <c r="J33" i="23"/>
  <c r="J17" i="23"/>
  <c r="E34" i="24"/>
  <c r="H35" i="23" l="1"/>
  <c r="E31" i="23"/>
  <c r="E32" i="23"/>
  <c r="E33" i="23"/>
  <c r="E30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11" i="23"/>
  <c r="C34" i="25" l="1"/>
  <c r="E34" i="25"/>
  <c r="E29" i="25"/>
  <c r="C29" i="25"/>
  <c r="E34" i="23"/>
  <c r="E29" i="23"/>
  <c r="C34" i="23"/>
  <c r="E35" i="24"/>
  <c r="C35" i="24"/>
  <c r="D11" i="24" s="1"/>
  <c r="D31" i="25" l="1"/>
  <c r="D33" i="25"/>
  <c r="D28" i="25"/>
  <c r="D26" i="25"/>
  <c r="D24" i="25"/>
  <c r="D20" i="25"/>
  <c r="D12" i="25"/>
  <c r="D32" i="25"/>
  <c r="D30" i="25"/>
  <c r="D27" i="25"/>
  <c r="D25" i="25"/>
  <c r="D23" i="25"/>
  <c r="D21" i="25"/>
  <c r="D19" i="25"/>
  <c r="D17" i="25"/>
  <c r="D15" i="25"/>
  <c r="D13" i="25"/>
  <c r="D11" i="25"/>
  <c r="D22" i="25"/>
  <c r="D18" i="25"/>
  <c r="D16" i="25"/>
  <c r="D14" i="25"/>
  <c r="F31" i="25"/>
  <c r="F33" i="25"/>
  <c r="F28" i="25"/>
  <c r="F26" i="25"/>
  <c r="F24" i="25"/>
  <c r="F22" i="25"/>
  <c r="F20" i="25"/>
  <c r="F18" i="25"/>
  <c r="F16" i="25"/>
  <c r="F14" i="25"/>
  <c r="F12" i="25"/>
  <c r="F32" i="25"/>
  <c r="F30" i="25"/>
  <c r="F27" i="25"/>
  <c r="F25" i="25"/>
  <c r="F23" i="25"/>
  <c r="F21" i="25"/>
  <c r="F19" i="25"/>
  <c r="F17" i="25"/>
  <c r="F15" i="25"/>
  <c r="F13" i="25"/>
  <c r="F11" i="25"/>
  <c r="E35" i="25"/>
  <c r="F34" i="25" s="1"/>
  <c r="C35" i="25"/>
  <c r="D34" i="25" s="1"/>
  <c r="D33" i="24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C35" i="23"/>
  <c r="E35" i="23"/>
  <c r="F29" i="23" s="1"/>
  <c r="D35" i="24" l="1"/>
  <c r="D29" i="25"/>
  <c r="D35" i="25" s="1"/>
  <c r="F29" i="25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<sst xmlns="http://schemas.openxmlformats.org/spreadsheetml/2006/main" count="209" uniqueCount="63">
  <si>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</si>
  <si>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</si>
  <si>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</si>
  <si>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</si>
  <si>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</si>
  <si>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</si>
  <si>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</si>
  <si>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</si>
  <si>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</si>
  <si>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</si>
  <si>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</si>
  <si>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</si>
  <si>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</si>
  <si>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</si>
  <si>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</si>
  <si>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</si>
  <si>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</si>
  <si>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</si>
  <si>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</si>
  <si>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</si>
  <si>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</si>
  <si>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</si>
  <si>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</si>
  <si>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</si>
  <si>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</si>
  <si>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</si>
  <si>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</si>
  <si>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</si>
  <si>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</si>
  <si>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</si>
  <si>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</si>
  <si>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</si>
  <si>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</si>
  <si>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</si>
  <si>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</si>
  <si>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</si>
  <si>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</si>
  <si>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</si>
  <si>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</si>
  <si>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</si>
  <si>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</si>
  <si>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</si>
  <si>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</si>
  <si>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</si>
  <si>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</si>
  <si>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</si>
  <si>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</si>
  <si>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</si>
  <si>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</si>
  <si>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</si>
  <si>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</si>
  <si>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</si>
  <si>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</si>
  <si>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</si>
  <si>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</si>
  <si>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</si>
  <si>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</si>
  <si>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</si>
  <si>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</si>
  <si>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</si>
  <si>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</si>
  <si>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I-III-2022</t>
  </si>
  <si>
    <t>I-III-2023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</si>
</sst>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8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2"/>
    </row>
    <row r="5" spans="1:12" x14ac:dyDescent="0.25">
      <c r="A5" s="39" t="s">
        <v>56</v>
      </c>
      <c r="C5" s="16"/>
      <c r="D5" s="3"/>
      <c r="E5" s="3"/>
      <c r="F5" s="3"/>
      <c r="G5" s="16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5"/>
      <c r="B8" s="60" t="s">
        <v>26</v>
      </c>
      <c r="C8" s="60"/>
      <c r="D8" s="60"/>
      <c r="E8" s="60"/>
      <c r="F8" s="60"/>
      <c r="G8" s="60"/>
      <c r="H8" s="60"/>
      <c r="I8" s="60"/>
      <c r="J8" s="63"/>
    </row>
    <row r="9" spans="1:12" ht="38.25" customHeight="1" x14ac:dyDescent="0.25">
      <c r="A9" s="12" t="s">
        <v>52</v>
      </c>
      <c r="B9" s="61"/>
      <c r="C9" s="40" t="s">
        <v>54</v>
      </c>
      <c r="D9" s="40" t="s">
        <v>53</v>
      </c>
      <c r="E9" s="40" t="s">
        <v>55</v>
      </c>
      <c r="F9" s="40" t="s">
        <v>53</v>
      </c>
      <c r="G9" s="40" t="s">
        <v>54</v>
      </c>
      <c r="H9" s="40" t="s">
        <v>53</v>
      </c>
      <c r="I9" s="40" t="s">
        <v>55</v>
      </c>
      <c r="J9" s="58" t="s">
        <v>53</v>
      </c>
    </row>
    <row r="10" spans="1:12" ht="31.5" customHeight="1" thickBot="1" x14ac:dyDescent="0.3">
      <c r="A10" s="11"/>
      <c r="B10" s="62"/>
      <c r="C10" s="13" t="s">
        <v>61</v>
      </c>
      <c r="D10" s="13" t="s">
        <v>25</v>
      </c>
      <c r="E10" s="13" t="s">
        <v>61</v>
      </c>
      <c r="F10" s="13" t="s">
        <v>25</v>
      </c>
      <c r="G10" s="13" t="s">
        <v>62</v>
      </c>
      <c r="H10" s="13" t="s">
        <v>25</v>
      </c>
      <c r="I10" s="13" t="s">
        <v>62</v>
      </c>
      <c r="J10" s="59" t="s">
        <v>25</v>
      </c>
    </row>
    <row r="11" spans="1:12" x14ac:dyDescent="0.25">
      <c r="A11" s="33" t="s">
        <v>0</v>
      </c>
      <c r="B11" s="14" t="s">
        <v>27</v>
      </c>
      <c r="C11" s="29">
        <f>FBiH!C11+RS!C11</f>
        <v>4086</v>
      </c>
      <c r="D11" s="54">
        <f t="shared" ref="D11:D34" si="0">C11/C$35*100</f>
        <v>10.821834361840189</v>
      </c>
      <c r="E11" s="29">
        <f>FBiH!E11+RS!E11</f>
        <v>5628953.8899999997</v>
      </c>
      <c r="F11" s="51">
        <f t="shared" ref="F11:F34" si="1">E11/E$35*100</f>
        <v>5.8760092155377599</v>
      </c>
      <c r="G11" s="29">
        <f>FBiH!G11+RS!G11</f>
        <v>4444</v>
      </c>
      <c r="H11" s="54">
        <f t="shared" ref="H11:H34" si="2">G11/G$35*100</f>
        <v>10.668843328371826</v>
      </c>
      <c r="I11" s="29">
        <f>FBiH!I11+RS!I11</f>
        <v>6151712.4800000004</v>
      </c>
      <c r="J11" s="51">
        <f t="shared" ref="J11:J34" si="3">I11/I$35*100</f>
        <v>6.3360487166536892</v>
      </c>
    </row>
    <row r="12" spans="1:12" x14ac:dyDescent="0.25">
      <c r="A12" s="34" t="s">
        <v>1</v>
      </c>
      <c r="B12" s="14" t="s">
        <v>28</v>
      </c>
      <c r="C12" s="29">
        <f>FBiH!C12+RS!C12</f>
        <v>5951</v>
      </c>
      <c r="D12" s="54">
        <f t="shared" si="0"/>
        <v>15.761315782503907</v>
      </c>
      <c r="E12" s="29">
        <f>FBiH!E12+RS!E12</f>
        <v>1254982.54</v>
      </c>
      <c r="F12" s="51">
        <f t="shared" si="1"/>
        <v>1.3100638439194936</v>
      </c>
      <c r="G12" s="29">
        <f>FBiH!G12+RS!G12</f>
        <v>8577</v>
      </c>
      <c r="H12" s="54">
        <f t="shared" si="2"/>
        <v>20.591059682143374</v>
      </c>
      <c r="I12" s="29">
        <f>FBiH!I12+RS!I12</f>
        <v>1729817.65</v>
      </c>
      <c r="J12" s="51">
        <f t="shared" si="3"/>
        <v>1.7816516843009864</v>
      </c>
      <c r="L12" s="1"/>
    </row>
    <row r="13" spans="1:12" x14ac:dyDescent="0.25">
      <c r="A13" s="34" t="s">
        <v>2</v>
      </c>
      <c r="B13" s="14" t="s">
        <v>29</v>
      </c>
      <c r="C13" s="29">
        <f>FBiH!C13+RS!C13</f>
        <v>6812</v>
      </c>
      <c r="D13" s="54">
        <f t="shared" si="0"/>
        <v>18.041687634081097</v>
      </c>
      <c r="E13" s="29">
        <f>FBiH!E13+RS!E13</f>
        <v>14608956.58</v>
      </c>
      <c r="F13" s="51">
        <f t="shared" si="1"/>
        <v>15.25014508396888</v>
      </c>
      <c r="G13" s="29">
        <f>FBiH!G13+RS!G13</f>
        <v>6815</v>
      </c>
      <c r="H13" s="54">
        <f t="shared" si="2"/>
        <v>16.360973736015751</v>
      </c>
      <c r="I13" s="29">
        <f>FBiH!I13+RS!I13</f>
        <v>15212024</v>
      </c>
      <c r="J13" s="51">
        <f t="shared" si="3"/>
        <v>15.667852724954582</v>
      </c>
    </row>
    <row r="14" spans="1:12" x14ac:dyDescent="0.25">
      <c r="A14" s="34" t="s">
        <v>3</v>
      </c>
      <c r="B14" s="14" t="s">
        <v>30</v>
      </c>
      <c r="C14" s="29">
        <f>FBiH!C14+RS!C14</f>
        <v>0</v>
      </c>
      <c r="D14" s="54">
        <f t="shared" si="0"/>
        <v>0</v>
      </c>
      <c r="E14" s="29">
        <f>FBiH!E14+RS!E14</f>
        <v>0</v>
      </c>
      <c r="F14" s="51">
        <f t="shared" si="1"/>
        <v>0</v>
      </c>
      <c r="G14" s="29">
        <f>FBiH!G14+RS!G14</f>
        <v>0</v>
      </c>
      <c r="H14" s="54">
        <f t="shared" si="2"/>
        <v>0</v>
      </c>
      <c r="I14" s="29">
        <f>FBiH!I14+RS!I14</f>
        <v>0</v>
      </c>
      <c r="J14" s="51">
        <f t="shared" si="3"/>
        <v>0</v>
      </c>
    </row>
    <row r="15" spans="1:12" x14ac:dyDescent="0.25">
      <c r="A15" s="34" t="s">
        <v>4</v>
      </c>
      <c r="B15" s="14" t="s">
        <v>31</v>
      </c>
      <c r="C15" s="29">
        <f>FBiH!C15+RS!C15</f>
        <v>0</v>
      </c>
      <c r="D15" s="54">
        <f t="shared" si="0"/>
        <v>0</v>
      </c>
      <c r="E15" s="29">
        <f>FBiH!E15+RS!E15</f>
        <v>0</v>
      </c>
      <c r="F15" s="51">
        <f t="shared" si="1"/>
        <v>0</v>
      </c>
      <c r="G15" s="29">
        <f>FBiH!G15+RS!G15</f>
        <v>0</v>
      </c>
      <c r="H15" s="54">
        <f t="shared" si="2"/>
        <v>0</v>
      </c>
      <c r="I15" s="29">
        <f>FBiH!I15+RS!I15</f>
        <v>0</v>
      </c>
      <c r="J15" s="51">
        <f t="shared" si="3"/>
        <v>0</v>
      </c>
    </row>
    <row r="16" spans="1:12" x14ac:dyDescent="0.25">
      <c r="A16" s="34" t="s">
        <v>5</v>
      </c>
      <c r="B16" s="14" t="s">
        <v>32</v>
      </c>
      <c r="C16" s="29">
        <f>FBiH!C16+RS!C16</f>
        <v>0</v>
      </c>
      <c r="D16" s="54">
        <f t="shared" si="0"/>
        <v>0</v>
      </c>
      <c r="E16" s="29">
        <f>FBiH!E16+RS!E16</f>
        <v>0</v>
      </c>
      <c r="F16" s="51">
        <f t="shared" si="1"/>
        <v>0</v>
      </c>
      <c r="G16" s="29">
        <f>FBiH!G16+RS!G16</f>
        <v>2</v>
      </c>
      <c r="H16" s="54">
        <f t="shared" si="2"/>
        <v>4.8014596437316948E-3</v>
      </c>
      <c r="I16" s="29">
        <f>FBiH!I16+RS!I16</f>
        <v>245570.06</v>
      </c>
      <c r="J16" s="51">
        <f t="shared" si="3"/>
        <v>0.25292857372156785</v>
      </c>
    </row>
    <row r="17" spans="1:10" x14ac:dyDescent="0.25">
      <c r="A17" s="34" t="s">
        <v>6</v>
      </c>
      <c r="B17" s="14" t="s">
        <v>33</v>
      </c>
      <c r="C17" s="29">
        <f>FBiH!C17+RS!C17</f>
        <v>83</v>
      </c>
      <c r="D17" s="54">
        <f t="shared" si="0"/>
        <v>0.21982678708583839</v>
      </c>
      <c r="E17" s="29">
        <f>FBiH!E17+RS!E17</f>
        <v>208608.77</v>
      </c>
      <c r="F17" s="51">
        <f t="shared" si="1"/>
        <v>0.21776462890194273</v>
      </c>
      <c r="G17" s="29">
        <f>FBiH!G17+RS!G17</f>
        <v>64</v>
      </c>
      <c r="H17" s="54">
        <f t="shared" si="2"/>
        <v>0.15364670859941423</v>
      </c>
      <c r="I17" s="29">
        <f>FBiH!I17+RS!I17</f>
        <v>216117.97999999998</v>
      </c>
      <c r="J17" s="51">
        <f t="shared" si="3"/>
        <v>0.22259396131998474</v>
      </c>
    </row>
    <row r="18" spans="1:10" x14ac:dyDescent="0.25">
      <c r="A18" s="34" t="s">
        <v>7</v>
      </c>
      <c r="B18" s="14" t="s">
        <v>34</v>
      </c>
      <c r="C18" s="29">
        <f>FBiH!C18+RS!C18</f>
        <v>594</v>
      </c>
      <c r="D18" s="54">
        <f t="shared" si="0"/>
        <v>1.5732182111926265</v>
      </c>
      <c r="E18" s="29">
        <f>FBiH!E18+RS!E18</f>
        <v>4913324.43</v>
      </c>
      <c r="F18" s="51">
        <f t="shared" si="1"/>
        <v>5.1289707099744621</v>
      </c>
      <c r="G18" s="29">
        <f>FBiH!G18+RS!G18</f>
        <v>535</v>
      </c>
      <c r="H18" s="54">
        <f t="shared" si="2"/>
        <v>1.2843904546982281</v>
      </c>
      <c r="I18" s="29">
        <f>FBiH!I18+RS!I18</f>
        <v>2913829.62</v>
      </c>
      <c r="J18" s="51">
        <f t="shared" si="3"/>
        <v>3.0011426061233122</v>
      </c>
    </row>
    <row r="19" spans="1:10" x14ac:dyDescent="0.25">
      <c r="A19" s="34" t="s">
        <v>8</v>
      </c>
      <c r="B19" s="14" t="s">
        <v>35</v>
      </c>
      <c r="C19" s="29">
        <f>FBiH!C19+RS!C19</f>
        <v>637</v>
      </c>
      <c r="D19" s="54">
        <f t="shared" si="0"/>
        <v>1.687104377996133</v>
      </c>
      <c r="E19" s="29">
        <f>FBiH!E19+RS!E19</f>
        <v>1447771.15</v>
      </c>
      <c r="F19" s="51">
        <f t="shared" si="1"/>
        <v>1.5113139644833189</v>
      </c>
      <c r="G19" s="29">
        <f>FBiH!G19+RS!G19</f>
        <v>648</v>
      </c>
      <c r="H19" s="54">
        <f t="shared" si="2"/>
        <v>1.555672924569069</v>
      </c>
      <c r="I19" s="29">
        <f>FBiH!I19+RS!I19</f>
        <v>1099724.6400000001</v>
      </c>
      <c r="J19" s="51">
        <f t="shared" si="3"/>
        <v>1.1326779196196179</v>
      </c>
    </row>
    <row r="20" spans="1:10" s="20" customFormat="1" x14ac:dyDescent="0.25">
      <c r="A20" s="34" t="s">
        <v>9</v>
      </c>
      <c r="B20" s="14" t="s">
        <v>36</v>
      </c>
      <c r="C20" s="29">
        <f>FBiH!C20+RS!C20</f>
        <v>13924</v>
      </c>
      <c r="D20" s="54">
        <f t="shared" si="0"/>
        <v>36.877929920279684</v>
      </c>
      <c r="E20" s="29">
        <f>FBiH!E20+RS!E20</f>
        <v>39163049.969999999</v>
      </c>
      <c r="F20" s="51">
        <f t="shared" si="1"/>
        <v>40.881919985364419</v>
      </c>
      <c r="G20" s="29">
        <f>FBiH!G20+RS!G20</f>
        <v>14302</v>
      </c>
      <c r="H20" s="54">
        <f t="shared" si="2"/>
        <v>34.335237912325347</v>
      </c>
      <c r="I20" s="29">
        <f>FBiH!I20+RS!I20</f>
        <v>42000296.329999998</v>
      </c>
      <c r="J20" s="51">
        <f t="shared" si="3"/>
        <v>43.258836385144434</v>
      </c>
    </row>
    <row r="21" spans="1:10" s="20" customFormat="1" x14ac:dyDescent="0.25">
      <c r="A21" s="34" t="s">
        <v>10</v>
      </c>
      <c r="B21" s="14" t="s">
        <v>37</v>
      </c>
      <c r="C21" s="29">
        <f>FBiH!C21+RS!C21</f>
        <v>0</v>
      </c>
      <c r="D21" s="54">
        <f t="shared" si="0"/>
        <v>0</v>
      </c>
      <c r="E21" s="29">
        <f>FBiH!E21+RS!E21</f>
        <v>0</v>
      </c>
      <c r="F21" s="51">
        <f t="shared" si="1"/>
        <v>0</v>
      </c>
      <c r="G21" s="29">
        <f>FBiH!G21+RS!G21</f>
        <v>0</v>
      </c>
      <c r="H21" s="54">
        <f t="shared" si="2"/>
        <v>0</v>
      </c>
      <c r="I21" s="29">
        <f>FBiH!I21+RS!I21</f>
        <v>0</v>
      </c>
      <c r="J21" s="51">
        <f t="shared" si="3"/>
        <v>0</v>
      </c>
    </row>
    <row r="22" spans="1:10" x14ac:dyDescent="0.25">
      <c r="A22" s="34" t="s">
        <v>11</v>
      </c>
      <c r="B22" s="14" t="s">
        <v>38</v>
      </c>
      <c r="C22" s="29">
        <f>FBiH!C22+RS!C22</f>
        <v>0</v>
      </c>
      <c r="D22" s="54">
        <f t="shared" si="0"/>
        <v>0</v>
      </c>
      <c r="E22" s="29">
        <f>FBiH!E22+RS!E22</f>
        <v>10</v>
      </c>
      <c r="F22" s="51">
        <f t="shared" si="1"/>
        <v>1.0438900958092161E-5</v>
      </c>
      <c r="G22" s="29">
        <f>FBiH!G22+RS!G22</f>
        <v>0</v>
      </c>
      <c r="H22" s="54">
        <f t="shared" si="2"/>
        <v>0</v>
      </c>
      <c r="I22" s="29">
        <f>FBiH!I22+RS!I22</f>
        <v>0</v>
      </c>
      <c r="J22" s="51">
        <f t="shared" si="3"/>
        <v>0</v>
      </c>
    </row>
    <row r="23" spans="1:10" x14ac:dyDescent="0.25">
      <c r="A23" s="34" t="s">
        <v>12</v>
      </c>
      <c r="B23" s="14" t="s">
        <v>39</v>
      </c>
      <c r="C23" s="29">
        <f>FBiH!C23+RS!C23</f>
        <v>312</v>
      </c>
      <c r="D23" s="54">
        <f t="shared" si="0"/>
        <v>0.82633683820218762</v>
      </c>
      <c r="E23" s="29">
        <f>FBiH!E23+RS!E23</f>
        <v>440052</v>
      </c>
      <c r="F23" s="51">
        <f t="shared" si="1"/>
        <v>0.45936592444103719</v>
      </c>
      <c r="G23" s="29">
        <f>FBiH!G23+RS!G23</f>
        <v>431</v>
      </c>
      <c r="H23" s="54">
        <f t="shared" si="2"/>
        <v>1.0347145532241802</v>
      </c>
      <c r="I23" s="29">
        <f>FBiH!I23+RS!I23</f>
        <v>414173.6</v>
      </c>
      <c r="J23" s="51">
        <f t="shared" si="3"/>
        <v>0.4265843235169921</v>
      </c>
    </row>
    <row r="24" spans="1:10" x14ac:dyDescent="0.25">
      <c r="A24" s="34" t="s">
        <v>13</v>
      </c>
      <c r="B24" s="14" t="s">
        <v>40</v>
      </c>
      <c r="C24" s="29">
        <f>FBiH!C24+RS!C24</f>
        <v>198</v>
      </c>
      <c r="D24" s="54">
        <f t="shared" si="0"/>
        <v>0.52440607039754217</v>
      </c>
      <c r="E24" s="29">
        <f>FBiH!E24+RS!E24</f>
        <v>511557.4</v>
      </c>
      <c r="F24" s="51">
        <f t="shared" si="1"/>
        <v>0.53400970329791353</v>
      </c>
      <c r="G24" s="29">
        <f>FBiH!G24+RS!G24</f>
        <v>210</v>
      </c>
      <c r="H24" s="54">
        <f t="shared" si="2"/>
        <v>0.50415326259182791</v>
      </c>
      <c r="I24" s="29">
        <f>FBiH!I24+RS!I24</f>
        <v>554853.38</v>
      </c>
      <c r="J24" s="51">
        <f t="shared" si="3"/>
        <v>0.57147957706241193</v>
      </c>
    </row>
    <row r="25" spans="1:10" x14ac:dyDescent="0.25">
      <c r="A25" s="34" t="s">
        <v>14</v>
      </c>
      <c r="B25" s="14" t="s">
        <v>41</v>
      </c>
      <c r="C25" s="29">
        <f>FBiH!C25+RS!C25</f>
        <v>27</v>
      </c>
      <c r="D25" s="54">
        <f t="shared" si="0"/>
        <v>7.1509918690573937E-2</v>
      </c>
      <c r="E25" s="29">
        <f>FBiH!E25+RS!E25</f>
        <v>28837</v>
      </c>
      <c r="F25" s="51">
        <f t="shared" si="1"/>
        <v>3.0102658692850365E-2</v>
      </c>
      <c r="G25" s="29">
        <f>FBiH!G25+RS!G25</f>
        <v>44</v>
      </c>
      <c r="H25" s="54">
        <f t="shared" si="2"/>
        <v>0.10563211216209729</v>
      </c>
      <c r="I25" s="29">
        <f>FBiH!I25+RS!I25</f>
        <v>62829</v>
      </c>
      <c r="J25" s="51">
        <f t="shared" si="3"/>
        <v>6.4711672743625132E-2</v>
      </c>
    </row>
    <row r="26" spans="1:10" x14ac:dyDescent="0.25">
      <c r="A26" s="34" t="s">
        <v>15</v>
      </c>
      <c r="B26" s="14" t="s">
        <v>42</v>
      </c>
      <c r="C26" s="29">
        <f>FBiH!C26+RS!C26</f>
        <v>274</v>
      </c>
      <c r="D26" s="54">
        <f t="shared" si="0"/>
        <v>0.72569324893397247</v>
      </c>
      <c r="E26" s="29">
        <f>FBiH!E26+RS!E26</f>
        <v>97138.43</v>
      </c>
      <c r="F26" s="51">
        <f t="shared" si="1"/>
        <v>0.10140184499945683</v>
      </c>
      <c r="G26" s="29">
        <f>FBiH!G26+RS!G26</f>
        <v>658</v>
      </c>
      <c r="H26" s="54">
        <f t="shared" si="2"/>
        <v>1.5796802227877276</v>
      </c>
      <c r="I26" s="29">
        <f>FBiH!I26+RS!I26</f>
        <v>159874.01999999999</v>
      </c>
      <c r="J26" s="51">
        <f t="shared" si="3"/>
        <v>0.16466464948427922</v>
      </c>
    </row>
    <row r="27" spans="1:10" x14ac:dyDescent="0.25">
      <c r="A27" s="34" t="s">
        <v>16</v>
      </c>
      <c r="B27" s="14" t="s">
        <v>43</v>
      </c>
      <c r="C27" s="29">
        <f>FBiH!C27+RS!C27</f>
        <v>0</v>
      </c>
      <c r="D27" s="54">
        <f t="shared" si="0"/>
        <v>0</v>
      </c>
      <c r="E27" s="29">
        <f>FBiH!E27+RS!E27</f>
        <v>0</v>
      </c>
      <c r="F27" s="51">
        <f t="shared" si="1"/>
        <v>0</v>
      </c>
      <c r="G27" s="29">
        <f>FBiH!G27+RS!G27</f>
        <v>0</v>
      </c>
      <c r="H27" s="54">
        <f t="shared" si="2"/>
        <v>0</v>
      </c>
      <c r="I27" s="29">
        <f>FBiH!I27+RS!I27</f>
        <v>0</v>
      </c>
      <c r="J27" s="51">
        <f t="shared" si="3"/>
        <v>0</v>
      </c>
    </row>
    <row r="28" spans="1:10" x14ac:dyDescent="0.25">
      <c r="A28" s="34" t="s">
        <v>17</v>
      </c>
      <c r="B28" s="14" t="s">
        <v>44</v>
      </c>
      <c r="C28" s="29">
        <f>FBiH!C28+RS!C28</f>
        <v>93</v>
      </c>
      <c r="D28" s="54">
        <f t="shared" si="0"/>
        <v>0.24631194215642133</v>
      </c>
      <c r="E28" s="29">
        <f>FBiH!E28+RS!E28</f>
        <v>38253.58</v>
      </c>
      <c r="F28" s="51">
        <f t="shared" si="1"/>
        <v>3.9932533291245513E-2</v>
      </c>
      <c r="G28" s="29">
        <f>FBiH!G28+RS!G28</f>
        <v>147</v>
      </c>
      <c r="H28" s="54">
        <f t="shared" si="2"/>
        <v>0.35290728381427955</v>
      </c>
      <c r="I28" s="29">
        <f>FBiH!I28+RS!I28</f>
        <v>43351.32</v>
      </c>
      <c r="J28" s="51">
        <f t="shared" si="3"/>
        <v>4.465034351723203E-2</v>
      </c>
    </row>
    <row r="29" spans="1:10" x14ac:dyDescent="0.25">
      <c r="A29" s="35" t="s">
        <v>23</v>
      </c>
      <c r="B29" s="7" t="s">
        <v>45</v>
      </c>
      <c r="C29" s="30">
        <f>SUM(C11:C28)</f>
        <v>32991</v>
      </c>
      <c r="D29" s="55">
        <f t="shared" si="0"/>
        <v>87.377175093360165</v>
      </c>
      <c r="E29" s="30">
        <f>SUM(E11:E28)</f>
        <v>68341495.74000001</v>
      </c>
      <c r="F29" s="52">
        <f t="shared" si="1"/>
        <v>71.341010535773748</v>
      </c>
      <c r="G29" s="30">
        <f>SUM(G11:G28)</f>
        <v>36877</v>
      </c>
      <c r="H29" s="55">
        <f t="shared" si="2"/>
        <v>88.531713640946847</v>
      </c>
      <c r="I29" s="30">
        <f>SUM(I11:I28)</f>
        <v>70804174.079999983</v>
      </c>
      <c r="J29" s="52">
        <f t="shared" si="3"/>
        <v>72.925823138162698</v>
      </c>
    </row>
    <row r="30" spans="1:10" x14ac:dyDescent="0.25">
      <c r="A30" s="36" t="s">
        <v>22</v>
      </c>
      <c r="B30" s="5" t="s">
        <v>46</v>
      </c>
      <c r="C30" s="29">
        <f>FBiH!C30+RS!C30</f>
        <v>4132</v>
      </c>
      <c r="D30" s="54">
        <f t="shared" si="0"/>
        <v>10.94366607516487</v>
      </c>
      <c r="E30" s="29">
        <f>FBiH!E30+RS!E30</f>
        <v>26377227.07</v>
      </c>
      <c r="F30" s="51">
        <f t="shared" si="1"/>
        <v>27.534926093283751</v>
      </c>
      <c r="G30" s="29">
        <f>FBiH!G30+RS!G30</f>
        <v>3915</v>
      </c>
      <c r="H30" s="54">
        <f t="shared" si="2"/>
        <v>9.3988572526047918</v>
      </c>
      <c r="I30" s="29">
        <f>FBiH!I30+RS!I30</f>
        <v>25136303.66</v>
      </c>
      <c r="J30" s="51">
        <f t="shared" si="3"/>
        <v>25.889513702753614</v>
      </c>
    </row>
    <row r="31" spans="1:10" x14ac:dyDescent="0.25">
      <c r="A31" s="36" t="s">
        <v>20</v>
      </c>
      <c r="B31" s="6" t="s">
        <v>47</v>
      </c>
      <c r="C31" s="29">
        <f>FBiH!C31+RS!C31</f>
        <v>18</v>
      </c>
      <c r="D31" s="54">
        <f t="shared" si="0"/>
        <v>4.7673279127049287E-2</v>
      </c>
      <c r="E31" s="29">
        <f>FBiH!E31+RS!E31</f>
        <v>69837.31</v>
      </c>
      <c r="F31" s="51">
        <f t="shared" si="1"/>
        <v>7.2902476226957932E-2</v>
      </c>
      <c r="G31" s="29">
        <f>FBiH!G31+RS!G31</f>
        <v>20</v>
      </c>
      <c r="H31" s="54">
        <f t="shared" si="2"/>
        <v>4.8014596437316946E-2</v>
      </c>
      <c r="I31" s="29">
        <f>FBiH!I31+RS!I31</f>
        <v>66027.58</v>
      </c>
      <c r="J31" s="51">
        <f t="shared" si="3"/>
        <v>6.8006098282855504E-2</v>
      </c>
    </row>
    <row r="32" spans="1:10" x14ac:dyDescent="0.25">
      <c r="A32" s="36" t="s">
        <v>21</v>
      </c>
      <c r="B32" s="17" t="s">
        <v>48</v>
      </c>
      <c r="C32" s="29">
        <f>FBiH!C32+RS!C32</f>
        <v>616</v>
      </c>
      <c r="D32" s="54">
        <f t="shared" si="0"/>
        <v>1.631485552347909</v>
      </c>
      <c r="E32" s="29">
        <f>FBiH!E32+RS!E32</f>
        <v>1006965.1</v>
      </c>
      <c r="F32" s="51">
        <f t="shared" si="1"/>
        <v>1.0511608947155371</v>
      </c>
      <c r="G32" s="29">
        <f>FBiH!G32+RS!G32</f>
        <v>842</v>
      </c>
      <c r="H32" s="54">
        <f t="shared" si="2"/>
        <v>2.0214145100110432</v>
      </c>
      <c r="I32" s="29">
        <f>FBiH!I32+RS!I32</f>
        <v>1084169.8799999999</v>
      </c>
      <c r="J32" s="51">
        <f t="shared" si="3"/>
        <v>1.1166570608008297</v>
      </c>
    </row>
    <row r="33" spans="1:10" ht="15.75" customHeight="1" x14ac:dyDescent="0.25">
      <c r="A33" s="37" t="s">
        <v>19</v>
      </c>
      <c r="B33" s="17" t="s">
        <v>49</v>
      </c>
      <c r="C33" s="29">
        <f>FBiH!C33+RS!C33</f>
        <v>0</v>
      </c>
      <c r="D33" s="54">
        <f t="shared" si="0"/>
        <v>0</v>
      </c>
      <c r="E33" s="29">
        <f>FBiH!E33+RS!E33</f>
        <v>0</v>
      </c>
      <c r="F33" s="51">
        <f t="shared" si="1"/>
        <v>0</v>
      </c>
      <c r="G33" s="29">
        <f>FBiH!G33+RS!G33</f>
        <v>0</v>
      </c>
      <c r="H33" s="54">
        <f t="shared" si="2"/>
        <v>0</v>
      </c>
      <c r="I33" s="29">
        <f>FBiH!I33+RS!I33</f>
        <v>0</v>
      </c>
      <c r="J33" s="51">
        <f t="shared" si="3"/>
        <v>0</v>
      </c>
    </row>
    <row r="34" spans="1:10" x14ac:dyDescent="0.25">
      <c r="A34" s="38" t="s">
        <v>18</v>
      </c>
      <c r="B34" s="9" t="s">
        <v>50</v>
      </c>
      <c r="C34" s="31">
        <f>SUM(C30:C33)</f>
        <v>4766</v>
      </c>
      <c r="D34" s="2">
        <f t="shared" si="0"/>
        <v>12.622824906639829</v>
      </c>
      <c r="E34" s="32">
        <f>SUM(E30:E33)</f>
        <v>27454029.48</v>
      </c>
      <c r="F34" s="48">
        <f t="shared" si="1"/>
        <v>28.658989464226249</v>
      </c>
      <c r="G34" s="31">
        <f>SUM(G30:G33)</f>
        <v>4777</v>
      </c>
      <c r="H34" s="2">
        <f t="shared" si="2"/>
        <v>11.468286359053153</v>
      </c>
      <c r="I34" s="32">
        <f>SUM(I30:I33)</f>
        <v>26286501.119999997</v>
      </c>
      <c r="J34" s="48">
        <f t="shared" si="3"/>
        <v>27.074176861837294</v>
      </c>
    </row>
    <row r="35" spans="1:10" x14ac:dyDescent="0.25">
      <c r="A35" s="18" t="s">
        <v>24</v>
      </c>
      <c r="B35" s="19" t="s">
        <v>51</v>
      </c>
      <c r="C35" s="56">
        <f>C29+C34</f>
        <v>37757</v>
      </c>
      <c r="D35" s="50">
        <f>D29+D34</f>
        <v>100</v>
      </c>
      <c r="E35" s="56">
        <f>E29+E34</f>
        <v>95795525.220000014</v>
      </c>
      <c r="F35" s="46">
        <f>(F29+F34)</f>
        <v>100</v>
      </c>
      <c r="G35" s="56">
        <f>G29+G34</f>
        <v>41654</v>
      </c>
      <c r="H35" s="50">
        <f>H29+H34</f>
        <v>100</v>
      </c>
      <c r="I35" s="56">
        <f>I29+I34</f>
        <v>97090675.199999988</v>
      </c>
      <c r="J35" s="46">
        <f>(J29+J34)</f>
        <v>100</v>
      </c>
    </row>
    <row r="38" spans="1:10" x14ac:dyDescent="0.25">
      <c r="C38" s="26"/>
      <c r="D38" s="27"/>
      <c r="E38" s="25"/>
      <c r="G38" s="26"/>
      <c r="H38" s="27"/>
      <c r="I38" s="25"/>
    </row>
    <row r="39" spans="1:10" x14ac:dyDescent="0.25">
      <c r="C39" s="26"/>
      <c r="D39" s="27"/>
      <c r="E39" s="25"/>
      <c r="G39" s="26"/>
      <c r="H39" s="27"/>
      <c r="I39" s="25"/>
    </row>
    <row r="40" spans="1:10" x14ac:dyDescent="0.25">
      <c r="C40" s="27"/>
      <c r="D40" s="27"/>
      <c r="E40" s="27"/>
      <c r="G40" s="27"/>
      <c r="H40" s="27"/>
      <c r="I40" s="27"/>
    </row>
    <row r="41" spans="1:10" x14ac:dyDescent="0.25">
      <c r="C41" s="27"/>
      <c r="D41" s="27"/>
      <c r="E41" s="25"/>
      <c r="F41" s="23"/>
      <c r="G41" s="27"/>
      <c r="H41" s="27"/>
      <c r="I41" s="25"/>
      <c r="J41" s="23"/>
    </row>
    <row r="42" spans="1:10" x14ac:dyDescent="0.25">
      <c r="C42" s="28"/>
      <c r="D42" s="27"/>
      <c r="E42" s="27"/>
      <c r="G42" s="28"/>
      <c r="H42" s="27"/>
      <c r="I42" s="27"/>
    </row>
    <row r="43" spans="1:10" x14ac:dyDescent="0.25">
      <c r="C43" s="27"/>
      <c r="D43" s="27"/>
      <c r="E43" s="25"/>
      <c r="G43" s="27"/>
      <c r="H43" s="27"/>
      <c r="I43" s="25"/>
    </row>
    <row r="44" spans="1:10" x14ac:dyDescent="0.25">
      <c r="C44" s="26"/>
      <c r="D44" s="27"/>
      <c r="E44" s="27"/>
      <c r="G44" s="26"/>
      <c r="H44" s="27"/>
      <c r="I44" s="27"/>
    </row>
    <row r="45" spans="1:10" x14ac:dyDescent="0.25">
      <c r="B45" s="21"/>
      <c r="C45" s="27"/>
      <c r="D45" s="27"/>
      <c r="E45" s="27"/>
      <c r="G45" s="27"/>
      <c r="H45" s="27"/>
      <c r="I45" s="27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osiguranja&amp;RKvartalni izvještaj</oddHeader>
    <oddFooter>&amp;CU izvještaj su uključeni podaci zaključno sa 31.03.2023. godine.</oddFooter>
  </headerFooter>
  <ignoredErrors>
    <ignoredError sqref="A11:A28 A34" numberStoredAsText="1"/>
    <ignoredError sqref="A29:A30 A35" twoDigitTextYear="1" numberStoredAsText="1"/>
    <ignoredError sqref="E11:E34 D29 D34 F29:F35 G11:G34 I11:I34" formula="1"/>
    <ignoredError sqref="H11:H28 J11:J35 H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2"/>
    </row>
    <row r="5" spans="1:12" x14ac:dyDescent="0.25">
      <c r="A5" s="39" t="s">
        <v>57</v>
      </c>
      <c r="C5" s="16"/>
      <c r="D5" s="3"/>
      <c r="E5" s="3"/>
      <c r="F5" s="3"/>
      <c r="G5" s="16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1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2" ht="38.25" customHeight="1" x14ac:dyDescent="0.25">
      <c r="A9" s="42" t="s">
        <v>52</v>
      </c>
      <c r="B9" s="61"/>
      <c r="C9" s="40" t="s">
        <v>54</v>
      </c>
      <c r="D9" s="40" t="s">
        <v>53</v>
      </c>
      <c r="E9" s="40" t="s">
        <v>55</v>
      </c>
      <c r="F9" s="40" t="s">
        <v>53</v>
      </c>
      <c r="G9" s="40" t="s">
        <v>54</v>
      </c>
      <c r="H9" s="40" t="s">
        <v>53</v>
      </c>
      <c r="I9" s="40" t="s">
        <v>55</v>
      </c>
      <c r="J9" s="43" t="s">
        <v>53</v>
      </c>
    </row>
    <row r="10" spans="1:12" ht="31.5" customHeight="1" thickBot="1" x14ac:dyDescent="0.3">
      <c r="A10" s="44"/>
      <c r="B10" s="62"/>
      <c r="C10" s="45" t="s">
        <v>61</v>
      </c>
      <c r="D10" s="45" t="s">
        <v>25</v>
      </c>
      <c r="E10" s="45" t="s">
        <v>61</v>
      </c>
      <c r="F10" s="45" t="s">
        <v>25</v>
      </c>
      <c r="G10" s="13" t="s">
        <v>62</v>
      </c>
      <c r="H10" s="13" t="s">
        <v>25</v>
      </c>
      <c r="I10" s="13" t="s">
        <v>62</v>
      </c>
      <c r="J10" s="57" t="s">
        <v>25</v>
      </c>
    </row>
    <row r="11" spans="1:12" x14ac:dyDescent="0.25">
      <c r="A11" s="34" t="s">
        <v>0</v>
      </c>
      <c r="B11" s="14" t="s">
        <v>27</v>
      </c>
      <c r="C11" s="29">
        <v>2627</v>
      </c>
      <c r="D11" s="54">
        <f t="shared" ref="D11:D34" si="0">C11/C$35*100</f>
        <v>8.7965443343155627</v>
      </c>
      <c r="E11" s="29">
        <v>3755958</v>
      </c>
      <c r="F11" s="53">
        <f>E11/E$35*100</f>
        <v>5.3065390615303336</v>
      </c>
      <c r="G11" s="29">
        <v>2836</v>
      </c>
      <c r="H11" s="54">
        <f t="shared" ref="H11:H34" si="1">G11/G$35*100</f>
        <v>8.6318672956931977</v>
      </c>
      <c r="I11" s="29">
        <v>4233940</v>
      </c>
      <c r="J11" s="53">
        <f>I11/I$35*100</f>
        <v>5.8398417664588251</v>
      </c>
    </row>
    <row r="12" spans="1:12" x14ac:dyDescent="0.25">
      <c r="A12" s="34" t="s">
        <v>1</v>
      </c>
      <c r="B12" s="14" t="s">
        <v>28</v>
      </c>
      <c r="C12" s="29">
        <v>5843</v>
      </c>
      <c r="D12" s="54">
        <f t="shared" si="0"/>
        <v>19.565362978837399</v>
      </c>
      <c r="E12" s="29">
        <v>1181209</v>
      </c>
      <c r="F12" s="51">
        <f t="shared" ref="F12" si="2">E12/E$35*100</f>
        <v>1.6688503168382562</v>
      </c>
      <c r="G12" s="29">
        <v>8358</v>
      </c>
      <c r="H12" s="54">
        <f t="shared" si="1"/>
        <v>25.439050372850403</v>
      </c>
      <c r="I12" s="29">
        <v>1625106</v>
      </c>
      <c r="J12" s="51">
        <f t="shared" ref="J12:J13" si="3">I12/I$35*100</f>
        <v>2.2414965478308231</v>
      </c>
      <c r="L12" s="1"/>
    </row>
    <row r="13" spans="1:12" x14ac:dyDescent="0.25">
      <c r="A13" s="34" t="s">
        <v>2</v>
      </c>
      <c r="B13" s="14" t="s">
        <v>29</v>
      </c>
      <c r="C13" s="29">
        <v>5596</v>
      </c>
      <c r="D13" s="54">
        <f t="shared" si="0"/>
        <v>18.738280203589603</v>
      </c>
      <c r="E13" s="29">
        <v>11869183</v>
      </c>
      <c r="F13" s="51">
        <f t="shared" ref="F13" si="4">E13/E$35*100</f>
        <v>16.769166007168288</v>
      </c>
      <c r="G13" s="29">
        <v>5272</v>
      </c>
      <c r="H13" s="54">
        <f t="shared" si="1"/>
        <v>16.046263886775225</v>
      </c>
      <c r="I13" s="29">
        <v>12095964</v>
      </c>
      <c r="J13" s="51">
        <f t="shared" si="3"/>
        <v>16.683872651190701</v>
      </c>
    </row>
    <row r="14" spans="1:12" x14ac:dyDescent="0.25">
      <c r="A14" s="34" t="s">
        <v>3</v>
      </c>
      <c r="B14" s="14" t="s">
        <v>30</v>
      </c>
      <c r="C14" s="29">
        <v>0</v>
      </c>
      <c r="D14" s="54">
        <f t="shared" si="0"/>
        <v>0</v>
      </c>
      <c r="E14" s="29">
        <v>0</v>
      </c>
      <c r="F14" s="51">
        <f>E14/E$35*100</f>
        <v>0</v>
      </c>
      <c r="G14" s="29">
        <v>0</v>
      </c>
      <c r="H14" s="54">
        <f t="shared" si="1"/>
        <v>0</v>
      </c>
      <c r="I14" s="29">
        <v>0</v>
      </c>
      <c r="J14" s="51">
        <f>I14/I$35*100</f>
        <v>0</v>
      </c>
    </row>
    <row r="15" spans="1:12" x14ac:dyDescent="0.25">
      <c r="A15" s="34" t="s">
        <v>4</v>
      </c>
      <c r="B15" s="14" t="s">
        <v>31</v>
      </c>
      <c r="C15" s="29">
        <v>0</v>
      </c>
      <c r="D15" s="54">
        <f t="shared" si="0"/>
        <v>0</v>
      </c>
      <c r="E15" s="29">
        <v>0</v>
      </c>
      <c r="F15" s="51">
        <f t="shared" ref="F15" si="5">E15/E$35*100</f>
        <v>0</v>
      </c>
      <c r="G15" s="29">
        <v>0</v>
      </c>
      <c r="H15" s="54">
        <f t="shared" si="1"/>
        <v>0</v>
      </c>
      <c r="I15" s="29">
        <v>0</v>
      </c>
      <c r="J15" s="51">
        <f t="shared" ref="J15:J17" si="6">I15/I$35*100</f>
        <v>0</v>
      </c>
    </row>
    <row r="16" spans="1:12" x14ac:dyDescent="0.25">
      <c r="A16" s="34" t="s">
        <v>5</v>
      </c>
      <c r="B16" s="14" t="s">
        <v>32</v>
      </c>
      <c r="C16" s="29">
        <v>0</v>
      </c>
      <c r="D16" s="54">
        <f t="shared" si="0"/>
        <v>0</v>
      </c>
      <c r="E16" s="29">
        <v>0</v>
      </c>
      <c r="F16" s="51">
        <f t="shared" ref="F16" si="7">E16/E$35*100</f>
        <v>0</v>
      </c>
      <c r="G16" s="29">
        <v>1</v>
      </c>
      <c r="H16" s="54">
        <f t="shared" si="1"/>
        <v>3.0436767615279257E-3</v>
      </c>
      <c r="I16" s="29">
        <v>81857</v>
      </c>
      <c r="J16" s="51">
        <f t="shared" si="6"/>
        <v>0.11290474770001939</v>
      </c>
    </row>
    <row r="17" spans="1:10" x14ac:dyDescent="0.25">
      <c r="A17" s="34" t="s">
        <v>6</v>
      </c>
      <c r="B17" s="14" t="s">
        <v>33</v>
      </c>
      <c r="C17" s="29">
        <v>81</v>
      </c>
      <c r="D17" s="54">
        <f t="shared" si="0"/>
        <v>0.2712295740691133</v>
      </c>
      <c r="E17" s="29">
        <v>208571</v>
      </c>
      <c r="F17" s="51">
        <f t="shared" ref="F17" si="8">E17/E$35*100</f>
        <v>0.29467586128557433</v>
      </c>
      <c r="G17" s="29">
        <v>55</v>
      </c>
      <c r="H17" s="54">
        <f t="shared" si="1"/>
        <v>0.16740222188403592</v>
      </c>
      <c r="I17" s="29">
        <v>112511</v>
      </c>
      <c r="J17" s="51">
        <f t="shared" si="6"/>
        <v>0.1551855805670484</v>
      </c>
    </row>
    <row r="18" spans="1:10" x14ac:dyDescent="0.25">
      <c r="A18" s="34" t="s">
        <v>7</v>
      </c>
      <c r="B18" s="14" t="s">
        <v>34</v>
      </c>
      <c r="C18" s="29">
        <v>533</v>
      </c>
      <c r="D18" s="54">
        <f t="shared" si="0"/>
        <v>1.7847575676399681</v>
      </c>
      <c r="E18" s="29">
        <v>3624427</v>
      </c>
      <c r="F18" s="51">
        <f>E18/E$35*100</f>
        <v>5.1207078064145559</v>
      </c>
      <c r="G18" s="29">
        <v>458</v>
      </c>
      <c r="H18" s="54">
        <f t="shared" si="1"/>
        <v>1.3940039567797899</v>
      </c>
      <c r="I18" s="29">
        <v>1453263</v>
      </c>
      <c r="J18" s="51">
        <f>I18/I$35*100</f>
        <v>2.0044747835465908</v>
      </c>
    </row>
    <row r="19" spans="1:10" x14ac:dyDescent="0.25">
      <c r="A19" s="34" t="s">
        <v>8</v>
      </c>
      <c r="B19" s="14" t="s">
        <v>35</v>
      </c>
      <c r="C19" s="29">
        <v>517</v>
      </c>
      <c r="D19" s="54">
        <f t="shared" si="0"/>
        <v>1.7311813554781679</v>
      </c>
      <c r="E19" s="29">
        <v>1165140</v>
      </c>
      <c r="F19" s="51">
        <f t="shared" ref="F19" si="9">E19/E$35*100</f>
        <v>1.6461475134044237</v>
      </c>
      <c r="G19" s="29">
        <v>475</v>
      </c>
      <c r="H19" s="54">
        <f t="shared" si="1"/>
        <v>1.4457464617257647</v>
      </c>
      <c r="I19" s="29">
        <v>835809</v>
      </c>
      <c r="J19" s="51">
        <f t="shared" ref="J19:J22" si="10">I19/I$35*100</f>
        <v>1.1528251007293879</v>
      </c>
    </row>
    <row r="20" spans="1:10" s="20" customFormat="1" x14ac:dyDescent="0.25">
      <c r="A20" s="34" t="s">
        <v>9</v>
      </c>
      <c r="B20" s="14" t="s">
        <v>36</v>
      </c>
      <c r="C20" s="29">
        <v>9636</v>
      </c>
      <c r="D20" s="54">
        <f t="shared" si="0"/>
        <v>32.266273774444151</v>
      </c>
      <c r="E20" s="29">
        <v>24879697</v>
      </c>
      <c r="F20" s="51">
        <f t="shared" ref="F20" si="11">E20/E$35*100</f>
        <v>35.150841401724684</v>
      </c>
      <c r="G20" s="29">
        <v>9876</v>
      </c>
      <c r="H20" s="54">
        <f t="shared" si="1"/>
        <v>30.059351696849795</v>
      </c>
      <c r="I20" s="29">
        <v>28576282</v>
      </c>
      <c r="J20" s="51">
        <f t="shared" si="10"/>
        <v>39.415051973742074</v>
      </c>
    </row>
    <row r="21" spans="1:10" s="20" customFormat="1" x14ac:dyDescent="0.25">
      <c r="A21" s="34" t="s">
        <v>10</v>
      </c>
      <c r="B21" s="14" t="s">
        <v>37</v>
      </c>
      <c r="C21" s="29">
        <v>0</v>
      </c>
      <c r="D21" s="54">
        <f t="shared" si="0"/>
        <v>0</v>
      </c>
      <c r="E21" s="29">
        <v>0</v>
      </c>
      <c r="F21" s="51">
        <f t="shared" ref="F21" si="12">E21/E$35*100</f>
        <v>0</v>
      </c>
      <c r="G21" s="29">
        <v>0</v>
      </c>
      <c r="H21" s="54">
        <f t="shared" si="1"/>
        <v>0</v>
      </c>
      <c r="I21" s="29">
        <v>0</v>
      </c>
      <c r="J21" s="51">
        <f t="shared" si="10"/>
        <v>0</v>
      </c>
    </row>
    <row r="22" spans="1:10" x14ac:dyDescent="0.25">
      <c r="A22" s="34" t="s">
        <v>11</v>
      </c>
      <c r="B22" s="14" t="s">
        <v>38</v>
      </c>
      <c r="C22" s="29">
        <v>0</v>
      </c>
      <c r="D22" s="54">
        <f t="shared" si="0"/>
        <v>0</v>
      </c>
      <c r="E22" s="29">
        <v>10</v>
      </c>
      <c r="F22" s="51">
        <f t="shared" ref="F22" si="13">E22/E$35*100</f>
        <v>1.4128323749973598E-5</v>
      </c>
      <c r="G22" s="29">
        <v>0</v>
      </c>
      <c r="H22" s="54">
        <f t="shared" si="1"/>
        <v>0</v>
      </c>
      <c r="I22" s="29">
        <v>0</v>
      </c>
      <c r="J22" s="51">
        <f t="shared" si="10"/>
        <v>0</v>
      </c>
    </row>
    <row r="23" spans="1:10" x14ac:dyDescent="0.25">
      <c r="A23" s="34" t="s">
        <v>12</v>
      </c>
      <c r="B23" s="14" t="s">
        <v>39</v>
      </c>
      <c r="C23" s="29">
        <v>281</v>
      </c>
      <c r="D23" s="54">
        <f t="shared" si="0"/>
        <v>0.94093222609161531</v>
      </c>
      <c r="E23" s="29">
        <v>329138</v>
      </c>
      <c r="F23" s="51">
        <f>E23/E$35*100</f>
        <v>0.46501682224188096</v>
      </c>
      <c r="G23" s="29">
        <v>352</v>
      </c>
      <c r="H23" s="54">
        <f t="shared" si="1"/>
        <v>1.0713742200578298</v>
      </c>
      <c r="I23" s="29">
        <v>322622</v>
      </c>
      <c r="J23" s="51">
        <f>I23/I$35*100</f>
        <v>0.44499011095539365</v>
      </c>
    </row>
    <row r="24" spans="1:10" x14ac:dyDescent="0.25">
      <c r="A24" s="34" t="s">
        <v>13</v>
      </c>
      <c r="B24" s="14" t="s">
        <v>40</v>
      </c>
      <c r="C24" s="29">
        <v>155</v>
      </c>
      <c r="D24" s="54">
        <f t="shared" si="0"/>
        <v>0.51901955531743904</v>
      </c>
      <c r="E24" s="29">
        <v>415485</v>
      </c>
      <c r="F24" s="51">
        <f t="shared" ref="F24" si="14">E24/E$35*100</f>
        <v>0.58701065932577801</v>
      </c>
      <c r="G24" s="29">
        <v>173</v>
      </c>
      <c r="H24" s="54">
        <f t="shared" si="1"/>
        <v>0.52655607974433116</v>
      </c>
      <c r="I24" s="29">
        <v>411774</v>
      </c>
      <c r="J24" s="51">
        <f t="shared" ref="J24:J25" si="15">I24/I$35*100</f>
        <v>0.56795679757904372</v>
      </c>
    </row>
    <row r="25" spans="1:10" x14ac:dyDescent="0.25">
      <c r="A25" s="34" t="s">
        <v>14</v>
      </c>
      <c r="B25" s="14" t="s">
        <v>41</v>
      </c>
      <c r="C25" s="29">
        <v>27</v>
      </c>
      <c r="D25" s="54">
        <f t="shared" si="0"/>
        <v>9.0409858023037776E-2</v>
      </c>
      <c r="E25" s="29">
        <v>28837</v>
      </c>
      <c r="F25" s="51">
        <f t="shared" ref="F25" si="16">E25/E$35*100</f>
        <v>4.0741847197798865E-2</v>
      </c>
      <c r="G25" s="29">
        <v>44</v>
      </c>
      <c r="H25" s="54">
        <f t="shared" si="1"/>
        <v>0.13392177750722872</v>
      </c>
      <c r="I25" s="29">
        <v>62829</v>
      </c>
      <c r="J25" s="51">
        <f t="shared" si="15"/>
        <v>8.6659569654941149E-2</v>
      </c>
    </row>
    <row r="26" spans="1:10" x14ac:dyDescent="0.25">
      <c r="A26" s="34" t="s">
        <v>15</v>
      </c>
      <c r="B26" s="14" t="s">
        <v>42</v>
      </c>
      <c r="C26" s="29">
        <v>241</v>
      </c>
      <c r="D26" s="54">
        <f t="shared" si="0"/>
        <v>0.80699169568711504</v>
      </c>
      <c r="E26" s="29">
        <v>62806</v>
      </c>
      <c r="F26" s="51">
        <f>E26/E$35*100</f>
        <v>8.8734350144084179E-2</v>
      </c>
      <c r="G26" s="29">
        <v>641</v>
      </c>
      <c r="H26" s="54">
        <f t="shared" si="1"/>
        <v>1.9509968041394006</v>
      </c>
      <c r="I26" s="29">
        <v>144996</v>
      </c>
      <c r="J26" s="51">
        <f>I26/I$35*100</f>
        <v>0.19999189803574538</v>
      </c>
    </row>
    <row r="27" spans="1:10" x14ac:dyDescent="0.25">
      <c r="A27" s="34" t="s">
        <v>16</v>
      </c>
      <c r="B27" s="14" t="s">
        <v>43</v>
      </c>
      <c r="C27" s="29">
        <v>0</v>
      </c>
      <c r="D27" s="54">
        <f t="shared" si="0"/>
        <v>0</v>
      </c>
      <c r="E27" s="29">
        <v>0</v>
      </c>
      <c r="F27" s="51">
        <f t="shared" ref="F27" si="17">E27/E$35*100</f>
        <v>0</v>
      </c>
      <c r="G27" s="29">
        <v>0</v>
      </c>
      <c r="H27" s="54">
        <f t="shared" si="1"/>
        <v>0</v>
      </c>
      <c r="I27" s="29">
        <v>0</v>
      </c>
      <c r="J27" s="51">
        <f t="shared" ref="J27:J28" si="18">I27/I$35*100</f>
        <v>0</v>
      </c>
    </row>
    <row r="28" spans="1:10" x14ac:dyDescent="0.25">
      <c r="A28" s="34" t="s">
        <v>17</v>
      </c>
      <c r="B28" s="14" t="s">
        <v>44</v>
      </c>
      <c r="C28" s="29">
        <v>88</v>
      </c>
      <c r="D28" s="54">
        <f t="shared" si="0"/>
        <v>0.29466916688990086</v>
      </c>
      <c r="E28" s="29">
        <v>37680</v>
      </c>
      <c r="F28" s="51">
        <f t="shared" ref="F28" si="19">E28/E$35*100</f>
        <v>5.3235523889900514E-2</v>
      </c>
      <c r="G28" s="29">
        <v>140</v>
      </c>
      <c r="H28" s="54">
        <f t="shared" si="1"/>
        <v>0.42611474661390958</v>
      </c>
      <c r="I28" s="29">
        <v>42402</v>
      </c>
      <c r="J28" s="51">
        <f t="shared" si="18"/>
        <v>5.8484761376256418E-2</v>
      </c>
    </row>
    <row r="29" spans="1:10" x14ac:dyDescent="0.25">
      <c r="A29" s="35" t="s">
        <v>23</v>
      </c>
      <c r="B29" s="7" t="s">
        <v>45</v>
      </c>
      <c r="C29" s="30">
        <f>SUM(C11:C28)</f>
        <v>25625</v>
      </c>
      <c r="D29" s="55">
        <f t="shared" si="0"/>
        <v>85.805652290383065</v>
      </c>
      <c r="E29" s="30">
        <f>SUM(E11:E28)</f>
        <v>47558141</v>
      </c>
      <c r="F29" s="52">
        <f>E29/E$35*100</f>
        <v>67.191681299489318</v>
      </c>
      <c r="G29" s="30">
        <v>28681</v>
      </c>
      <c r="H29" s="55">
        <f t="shared" si="1"/>
        <v>87.295693197382434</v>
      </c>
      <c r="I29" s="30">
        <f>SUM(I11:I28)</f>
        <v>49999355</v>
      </c>
      <c r="J29" s="52">
        <f>I29/I$35*100</f>
        <v>68.96373628936685</v>
      </c>
    </row>
    <row r="30" spans="1:10" x14ac:dyDescent="0.25">
      <c r="A30" s="36" t="s">
        <v>22</v>
      </c>
      <c r="B30" s="5" t="s">
        <v>46</v>
      </c>
      <c r="C30" s="29">
        <v>3738</v>
      </c>
      <c r="D30" s="54">
        <f t="shared" si="0"/>
        <v>12.516742566300563</v>
      </c>
      <c r="E30" s="29">
        <v>22525834</v>
      </c>
      <c r="F30" s="51">
        <f>E30/E$35*100</f>
        <v>31.825227549016276</v>
      </c>
      <c r="G30" s="29">
        <v>3463</v>
      </c>
      <c r="H30" s="54">
        <f t="shared" si="1"/>
        <v>10.540252625171206</v>
      </c>
      <c r="I30" s="29">
        <v>21725106</v>
      </c>
      <c r="J30" s="51">
        <f>I30/I$35*100</f>
        <v>29.965276172913462</v>
      </c>
    </row>
    <row r="31" spans="1:10" x14ac:dyDescent="0.25">
      <c r="A31" s="36" t="s">
        <v>20</v>
      </c>
      <c r="B31" s="6" t="s">
        <v>47</v>
      </c>
      <c r="C31" s="29">
        <v>17</v>
      </c>
      <c r="D31" s="54">
        <f t="shared" si="0"/>
        <v>5.6924725421912667E-2</v>
      </c>
      <c r="E31" s="29">
        <v>62917</v>
      </c>
      <c r="F31" s="51">
        <f t="shared" ref="F31" si="20">E31/E$35*100</f>
        <v>8.8891174537708881E-2</v>
      </c>
      <c r="G31" s="29">
        <v>19</v>
      </c>
      <c r="H31" s="54">
        <f t="shared" si="1"/>
        <v>5.782985846903059E-2</v>
      </c>
      <c r="I31" s="29">
        <v>58534</v>
      </c>
      <c r="J31" s="51">
        <f t="shared" ref="J31:J33" si="21">I31/I$35*100</f>
        <v>8.0735508287292895E-2</v>
      </c>
    </row>
    <row r="32" spans="1:10" x14ac:dyDescent="0.25">
      <c r="A32" s="36" t="s">
        <v>21</v>
      </c>
      <c r="B32" s="17" t="s">
        <v>48</v>
      </c>
      <c r="C32" s="29">
        <v>484</v>
      </c>
      <c r="D32" s="54">
        <f t="shared" si="0"/>
        <v>1.6206804178944549</v>
      </c>
      <c r="E32" s="29">
        <v>632913</v>
      </c>
      <c r="F32" s="51">
        <f t="shared" ref="F32" si="22">E32/E$35*100</f>
        <v>0.89419997695670395</v>
      </c>
      <c r="G32" s="29">
        <v>692</v>
      </c>
      <c r="H32" s="54">
        <f t="shared" si="1"/>
        <v>2.1062243189773246</v>
      </c>
      <c r="I32" s="29">
        <v>717942</v>
      </c>
      <c r="J32" s="51">
        <f t="shared" si="21"/>
        <v>0.9902520294323921</v>
      </c>
    </row>
    <row r="33" spans="1:10" ht="15.75" customHeight="1" x14ac:dyDescent="0.25">
      <c r="A33" s="37" t="s">
        <v>19</v>
      </c>
      <c r="B33" s="17" t="s">
        <v>49</v>
      </c>
      <c r="C33" s="29">
        <v>0</v>
      </c>
      <c r="D33" s="54">
        <f t="shared" si="0"/>
        <v>0</v>
      </c>
      <c r="E33" s="29">
        <v>0</v>
      </c>
      <c r="F33" s="51">
        <f t="shared" ref="F33" si="23">E33/E$35*100</f>
        <v>0</v>
      </c>
      <c r="G33" s="29">
        <v>0</v>
      </c>
      <c r="H33" s="54">
        <f t="shared" si="1"/>
        <v>0</v>
      </c>
      <c r="I33" s="29">
        <v>0</v>
      </c>
      <c r="J33" s="51">
        <f t="shared" si="21"/>
        <v>0</v>
      </c>
    </row>
    <row r="34" spans="1:10" x14ac:dyDescent="0.25">
      <c r="A34" s="38" t="s">
        <v>18</v>
      </c>
      <c r="B34" s="9" t="s">
        <v>50</v>
      </c>
      <c r="C34" s="31">
        <f>SUM(C30:C33)</f>
        <v>4239</v>
      </c>
      <c r="D34" s="2">
        <f t="shared" si="0"/>
        <v>14.194347709616931</v>
      </c>
      <c r="E34" s="32">
        <f>SUM(E30:E33)</f>
        <v>23221664</v>
      </c>
      <c r="F34" s="48">
        <f>E34/E$35*100</f>
        <v>32.808318700510689</v>
      </c>
      <c r="G34" s="31">
        <f>SUM(G30:G33)</f>
        <v>4174</v>
      </c>
      <c r="H34" s="2">
        <f t="shared" si="1"/>
        <v>12.704306802617563</v>
      </c>
      <c r="I34" s="32">
        <f>SUM(I30:I33)</f>
        <v>22501582</v>
      </c>
      <c r="J34" s="48">
        <f>I34/I$35*100</f>
        <v>31.036263710633143</v>
      </c>
    </row>
    <row r="35" spans="1:10" x14ac:dyDescent="0.25">
      <c r="A35" s="18" t="s">
        <v>24</v>
      </c>
      <c r="B35" s="19" t="s">
        <v>51</v>
      </c>
      <c r="C35" s="56">
        <f t="shared" ref="C35:J35" si="24">C29+C34</f>
        <v>29864</v>
      </c>
      <c r="D35" s="50">
        <f t="shared" si="24"/>
        <v>100</v>
      </c>
      <c r="E35" s="56">
        <f t="shared" si="24"/>
        <v>70779805</v>
      </c>
      <c r="F35" s="66">
        <f t="shared" si="24"/>
        <v>100</v>
      </c>
      <c r="G35" s="56">
        <f t="shared" si="24"/>
        <v>32855</v>
      </c>
      <c r="H35" s="50">
        <f t="shared" si="24"/>
        <v>100</v>
      </c>
      <c r="I35" s="56">
        <f t="shared" si="24"/>
        <v>72500937</v>
      </c>
      <c r="J35" s="66">
        <f t="shared" si="24"/>
        <v>100</v>
      </c>
    </row>
    <row r="38" spans="1:10" x14ac:dyDescent="0.25">
      <c r="A38" t="s">
        <v>58</v>
      </c>
      <c r="C38" s="26"/>
      <c r="D38" s="27"/>
      <c r="E38" s="25"/>
      <c r="G38" s="26"/>
      <c r="H38" s="27"/>
      <c r="I38" s="25"/>
    </row>
    <row r="39" spans="1:10" x14ac:dyDescent="0.25">
      <c r="C39" s="26"/>
      <c r="D39" s="27"/>
      <c r="E39" s="25"/>
      <c r="G39" s="26"/>
      <c r="H39" s="27"/>
      <c r="I39" s="25"/>
    </row>
    <row r="40" spans="1:10" x14ac:dyDescent="0.25">
      <c r="C40" s="27"/>
      <c r="D40" s="27"/>
      <c r="E40" s="27"/>
      <c r="G40" s="27"/>
      <c r="H40" s="27"/>
      <c r="I40" s="27"/>
    </row>
    <row r="41" spans="1:10" x14ac:dyDescent="0.25">
      <c r="C41" s="27"/>
      <c r="D41" s="27"/>
      <c r="E41" s="25"/>
      <c r="F41" s="23"/>
      <c r="G41" s="27"/>
      <c r="H41" s="27"/>
      <c r="I41" s="25"/>
      <c r="J41" s="23"/>
    </row>
    <row r="42" spans="1:10" x14ac:dyDescent="0.25">
      <c r="C42" s="27"/>
      <c r="D42" s="27"/>
      <c r="E42" s="27"/>
      <c r="G42" s="27"/>
      <c r="H42" s="27"/>
      <c r="I42" s="27"/>
    </row>
    <row r="43" spans="1:10" x14ac:dyDescent="0.25">
      <c r="C43" s="27"/>
      <c r="D43" s="27"/>
      <c r="E43" s="25"/>
      <c r="G43" s="27"/>
      <c r="H43" s="27"/>
      <c r="I43" s="25"/>
    </row>
    <row r="44" spans="1:10" x14ac:dyDescent="0.25">
      <c r="C44" s="27"/>
      <c r="D44" s="27"/>
      <c r="E44" s="27"/>
      <c r="G44" s="27"/>
      <c r="H44" s="27"/>
      <c r="I44" s="27"/>
    </row>
    <row r="45" spans="1:10" x14ac:dyDescent="0.25">
      <c r="B45" s="21"/>
      <c r="C45" s="27"/>
      <c r="D45" s="27"/>
      <c r="E45" s="27"/>
      <c r="G45" s="27"/>
      <c r="H45" s="27"/>
      <c r="I45" s="27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osiguranja&amp;RKvartalni izvještaj</oddHeader>
    <oddFooter>&amp;CU izvještaj su uključeni podaci zaključno sa 31.03.2023. godine.</oddFooter>
  </headerFooter>
  <ignoredErrors>
    <ignoredError sqref="A11:A28 A34" numberStoredAsText="1"/>
    <ignoredError sqref="A29:A30 A35" twoDigitTextYear="1" numberStoredAsText="1"/>
    <ignoredError sqref="E29:F29 E34:F34 D29 I29 I34 D34" formula="1"/>
    <ignoredError sqref="H11:H28 H35 J11:J35" evalError="1"/>
    <ignoredError sqref="H29:H34" evalError="1" formula="1"/>
    <ignoredError sqref="G34" formula="1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2"/>
    </row>
    <row r="3" spans="1:12" x14ac:dyDescent="0.25">
      <c r="D3" s="10"/>
      <c r="E3" s="10"/>
      <c r="F3" s="10"/>
      <c r="H3" s="10"/>
      <c r="I3" s="10"/>
      <c r="J3" s="10"/>
    </row>
    <row r="4" spans="1:12" x14ac:dyDescent="0.25">
      <c r="D4" s="10"/>
      <c r="E4" s="10"/>
      <c r="F4" s="10"/>
      <c r="H4" s="10"/>
      <c r="I4" s="10"/>
      <c r="J4" s="10"/>
    </row>
    <row r="5" spans="1:12" x14ac:dyDescent="0.25">
      <c r="A5" s="39" t="s">
        <v>60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1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2" ht="38.25" customHeight="1" x14ac:dyDescent="0.25">
      <c r="A9" s="42" t="s">
        <v>52</v>
      </c>
      <c r="B9" s="61"/>
      <c r="C9" s="40" t="s">
        <v>54</v>
      </c>
      <c r="D9" s="40" t="s">
        <v>53</v>
      </c>
      <c r="E9" s="40" t="s">
        <v>55</v>
      </c>
      <c r="F9" s="40" t="s">
        <v>53</v>
      </c>
      <c r="G9" s="40" t="s">
        <v>54</v>
      </c>
      <c r="H9" s="40" t="s">
        <v>53</v>
      </c>
      <c r="I9" s="40" t="s">
        <v>55</v>
      </c>
      <c r="J9" s="43" t="s">
        <v>53</v>
      </c>
    </row>
    <row r="10" spans="1:12" ht="31.5" customHeight="1" thickBot="1" x14ac:dyDescent="0.3">
      <c r="A10" s="44"/>
      <c r="B10" s="62"/>
      <c r="C10" s="45" t="s">
        <v>61</v>
      </c>
      <c r="D10" s="45" t="s">
        <v>25</v>
      </c>
      <c r="E10" s="45" t="s">
        <v>61</v>
      </c>
      <c r="F10" s="45" t="s">
        <v>25</v>
      </c>
      <c r="G10" s="13" t="s">
        <v>62</v>
      </c>
      <c r="H10" s="13" t="s">
        <v>25</v>
      </c>
      <c r="I10" s="13" t="s">
        <v>62</v>
      </c>
      <c r="J10" s="57" t="s">
        <v>25</v>
      </c>
    </row>
    <row r="11" spans="1:12" x14ac:dyDescent="0.25">
      <c r="A11" s="34" t="s">
        <v>0</v>
      </c>
      <c r="B11" s="14" t="s">
        <v>27</v>
      </c>
      <c r="C11" s="29">
        <v>1459</v>
      </c>
      <c r="D11" s="54">
        <f>C11/C$34*100</f>
        <v>276.85009487666036</v>
      </c>
      <c r="E11" s="29">
        <v>1872995.8899999997</v>
      </c>
      <c r="F11" s="53">
        <f>E11/E$34*100</f>
        <v>44.254115077037234</v>
      </c>
      <c r="G11" s="29">
        <v>1608</v>
      </c>
      <c r="H11" s="54">
        <f>G11/G$34*100</f>
        <v>266.66666666666663</v>
      </c>
      <c r="I11" s="29">
        <v>1917772.48</v>
      </c>
      <c r="J11" s="53">
        <f>I11/I$34*100</f>
        <v>50.668783643651551</v>
      </c>
    </row>
    <row r="12" spans="1:12" x14ac:dyDescent="0.25">
      <c r="A12" s="34" t="s">
        <v>1</v>
      </c>
      <c r="B12" s="14" t="s">
        <v>28</v>
      </c>
      <c r="C12" s="29">
        <v>108</v>
      </c>
      <c r="D12" s="54">
        <f t="shared" ref="D12:F27" si="0">C12/C$34*100</f>
        <v>20.49335863377609</v>
      </c>
      <c r="E12" s="29">
        <v>73773.539999999994</v>
      </c>
      <c r="F12" s="51">
        <f t="shared" si="0"/>
        <v>1.7430805621257448</v>
      </c>
      <c r="G12" s="29">
        <v>219</v>
      </c>
      <c r="H12" s="54">
        <f t="shared" ref="H12:H15" si="1">G12/G$34*100</f>
        <v>36.318407960199004</v>
      </c>
      <c r="I12" s="29">
        <v>104711.65000000002</v>
      </c>
      <c r="J12" s="51">
        <f t="shared" ref="J12:J15" si="2">I12/I$34*100</f>
        <v>2.7665492096433502</v>
      </c>
      <c r="L12" s="1"/>
    </row>
    <row r="13" spans="1:12" x14ac:dyDescent="0.25">
      <c r="A13" s="34" t="s">
        <v>2</v>
      </c>
      <c r="B13" s="14" t="s">
        <v>29</v>
      </c>
      <c r="C13" s="29">
        <v>1216</v>
      </c>
      <c r="D13" s="54">
        <f t="shared" si="0"/>
        <v>230.74003795066415</v>
      </c>
      <c r="E13" s="29">
        <v>2739773.58</v>
      </c>
      <c r="F13" s="51">
        <f t="shared" si="0"/>
        <v>64.733860838502068</v>
      </c>
      <c r="G13" s="29">
        <v>1543</v>
      </c>
      <c r="H13" s="54">
        <f t="shared" si="1"/>
        <v>255.88723051409619</v>
      </c>
      <c r="I13" s="29">
        <v>3116060.0000000005</v>
      </c>
      <c r="J13" s="51">
        <f t="shared" si="2"/>
        <v>82.32831141712748</v>
      </c>
    </row>
    <row r="14" spans="1:12" x14ac:dyDescent="0.25">
      <c r="A14" s="34" t="s">
        <v>3</v>
      </c>
      <c r="B14" s="14" t="s">
        <v>30</v>
      </c>
      <c r="C14" s="29">
        <v>0</v>
      </c>
      <c r="D14" s="54">
        <f t="shared" si="0"/>
        <v>0</v>
      </c>
      <c r="E14" s="29">
        <v>0</v>
      </c>
      <c r="F14" s="51">
        <f t="shared" si="0"/>
        <v>0</v>
      </c>
      <c r="G14" s="29">
        <v>0</v>
      </c>
      <c r="H14" s="54">
        <f t="shared" si="1"/>
        <v>0</v>
      </c>
      <c r="I14" s="29">
        <v>0</v>
      </c>
      <c r="J14" s="51">
        <f t="shared" si="2"/>
        <v>0</v>
      </c>
    </row>
    <row r="15" spans="1:12" x14ac:dyDescent="0.25">
      <c r="A15" s="34" t="s">
        <v>4</v>
      </c>
      <c r="B15" s="14" t="s">
        <v>31</v>
      </c>
      <c r="C15" s="29">
        <v>0</v>
      </c>
      <c r="D15" s="54">
        <f t="shared" si="0"/>
        <v>0</v>
      </c>
      <c r="E15" s="29">
        <v>0</v>
      </c>
      <c r="F15" s="51">
        <f t="shared" si="0"/>
        <v>0</v>
      </c>
      <c r="G15" s="29">
        <v>0</v>
      </c>
      <c r="H15" s="54">
        <f t="shared" si="1"/>
        <v>0</v>
      </c>
      <c r="I15" s="29">
        <v>0</v>
      </c>
      <c r="J15" s="51">
        <f t="shared" si="2"/>
        <v>0</v>
      </c>
    </row>
    <row r="16" spans="1:12" x14ac:dyDescent="0.25">
      <c r="A16" s="34" t="s">
        <v>5</v>
      </c>
      <c r="B16" s="14" t="s">
        <v>32</v>
      </c>
      <c r="C16" s="29">
        <v>0</v>
      </c>
      <c r="D16" s="54">
        <f>C16/C$34*100</f>
        <v>0</v>
      </c>
      <c r="E16" s="29">
        <v>0</v>
      </c>
      <c r="F16" s="51">
        <f>E16/E$34*100</f>
        <v>0</v>
      </c>
      <c r="G16" s="29">
        <v>1</v>
      </c>
      <c r="H16" s="54">
        <f>G16/G$34*100</f>
        <v>0.16583747927031509</v>
      </c>
      <c r="I16" s="29">
        <v>163713.06</v>
      </c>
      <c r="J16" s="51">
        <f>I16/I$34*100</f>
        <v>4.3254044488010095</v>
      </c>
    </row>
    <row r="17" spans="1:10" x14ac:dyDescent="0.25">
      <c r="A17" s="34" t="s">
        <v>6</v>
      </c>
      <c r="B17" s="14" t="s">
        <v>33</v>
      </c>
      <c r="C17" s="29">
        <v>2</v>
      </c>
      <c r="D17" s="54">
        <f t="shared" si="0"/>
        <v>0.37950664136622392</v>
      </c>
      <c r="E17" s="29">
        <v>37.770000000000003</v>
      </c>
      <c r="F17" s="51">
        <f t="shared" si="0"/>
        <v>8.9240875294162932E-4</v>
      </c>
      <c r="G17" s="29">
        <v>9</v>
      </c>
      <c r="H17" s="54">
        <f t="shared" ref="H17:H21" si="3">G17/G$34*100</f>
        <v>1.4925373134328357</v>
      </c>
      <c r="I17" s="29">
        <v>103606.98</v>
      </c>
      <c r="J17" s="51">
        <f t="shared" ref="J17:J21" si="4">I17/I$34*100</f>
        <v>2.7373631170221682</v>
      </c>
    </row>
    <row r="18" spans="1:10" x14ac:dyDescent="0.25">
      <c r="A18" s="34" t="s">
        <v>7</v>
      </c>
      <c r="B18" s="14" t="s">
        <v>34</v>
      </c>
      <c r="C18" s="29">
        <v>61</v>
      </c>
      <c r="D18" s="54">
        <f t="shared" si="0"/>
        <v>11.57495256166983</v>
      </c>
      <c r="E18" s="29">
        <v>1288897.43</v>
      </c>
      <c r="F18" s="51">
        <f t="shared" si="0"/>
        <v>30.45335843727749</v>
      </c>
      <c r="G18" s="29">
        <v>77</v>
      </c>
      <c r="H18" s="54">
        <f t="shared" si="3"/>
        <v>12.769485903814262</v>
      </c>
      <c r="I18" s="29">
        <v>1460566.62</v>
      </c>
      <c r="J18" s="51">
        <f t="shared" si="4"/>
        <v>38.589110458983875</v>
      </c>
    </row>
    <row r="19" spans="1:10" x14ac:dyDescent="0.25">
      <c r="A19" s="34" t="s">
        <v>8</v>
      </c>
      <c r="B19" s="14" t="s">
        <v>35</v>
      </c>
      <c r="C19" s="29">
        <v>120</v>
      </c>
      <c r="D19" s="54">
        <f t="shared" si="0"/>
        <v>22.770398481973434</v>
      </c>
      <c r="E19" s="29">
        <v>282631.15000000002</v>
      </c>
      <c r="F19" s="51">
        <f t="shared" si="0"/>
        <v>6.6778531139517749</v>
      </c>
      <c r="G19" s="29">
        <v>173</v>
      </c>
      <c r="H19" s="54">
        <f t="shared" si="3"/>
        <v>28.689883913764515</v>
      </c>
      <c r="I19" s="29">
        <v>263915.64</v>
      </c>
      <c r="J19" s="51">
        <f t="shared" si="4"/>
        <v>6.9728211259637174</v>
      </c>
    </row>
    <row r="20" spans="1:10" s="20" customFormat="1" x14ac:dyDescent="0.25">
      <c r="A20" s="34" t="s">
        <v>9</v>
      </c>
      <c r="B20" s="14" t="s">
        <v>36</v>
      </c>
      <c r="C20" s="29">
        <v>4288</v>
      </c>
      <c r="D20" s="54">
        <f t="shared" si="0"/>
        <v>813.66223908918403</v>
      </c>
      <c r="E20" s="29">
        <v>14283352.970000003</v>
      </c>
      <c r="F20" s="51">
        <f t="shared" si="0"/>
        <v>337.47919544037114</v>
      </c>
      <c r="G20" s="29">
        <v>4426</v>
      </c>
      <c r="H20" s="54">
        <f t="shared" si="3"/>
        <v>733.99668325041466</v>
      </c>
      <c r="I20" s="29">
        <v>13424014.33</v>
      </c>
      <c r="J20" s="51">
        <f t="shared" si="4"/>
        <v>354.67110139991581</v>
      </c>
    </row>
    <row r="21" spans="1:10" s="20" customFormat="1" x14ac:dyDescent="0.25">
      <c r="A21" s="34" t="s">
        <v>10</v>
      </c>
      <c r="B21" s="14" t="s">
        <v>37</v>
      </c>
      <c r="C21" s="29">
        <v>0</v>
      </c>
      <c r="D21" s="54">
        <f t="shared" si="0"/>
        <v>0</v>
      </c>
      <c r="E21" s="29">
        <v>0</v>
      </c>
      <c r="F21" s="51">
        <f t="shared" si="0"/>
        <v>0</v>
      </c>
      <c r="G21" s="29">
        <v>0</v>
      </c>
      <c r="H21" s="54">
        <f t="shared" si="3"/>
        <v>0</v>
      </c>
      <c r="I21" s="29">
        <v>0</v>
      </c>
      <c r="J21" s="51">
        <f t="shared" si="4"/>
        <v>0</v>
      </c>
    </row>
    <row r="22" spans="1:10" x14ac:dyDescent="0.25">
      <c r="A22" s="34" t="s">
        <v>11</v>
      </c>
      <c r="B22" s="14" t="s">
        <v>38</v>
      </c>
      <c r="C22" s="29">
        <v>0</v>
      </c>
      <c r="D22" s="54">
        <f>C22/C$34*100</f>
        <v>0</v>
      </c>
      <c r="E22" s="29">
        <v>0</v>
      </c>
      <c r="F22" s="51">
        <f>E22/E$34*100</f>
        <v>0</v>
      </c>
      <c r="G22" s="29">
        <v>0</v>
      </c>
      <c r="H22" s="54">
        <f>G22/G$34*100</f>
        <v>0</v>
      </c>
      <c r="I22" s="29">
        <v>0</v>
      </c>
      <c r="J22" s="51">
        <f>I22/I$34*100</f>
        <v>0</v>
      </c>
    </row>
    <row r="23" spans="1:10" x14ac:dyDescent="0.25">
      <c r="A23" s="34" t="s">
        <v>12</v>
      </c>
      <c r="B23" s="14" t="s">
        <v>39</v>
      </c>
      <c r="C23" s="29">
        <v>31</v>
      </c>
      <c r="D23" s="54">
        <f t="shared" si="0"/>
        <v>5.8823529411764701</v>
      </c>
      <c r="E23" s="29">
        <v>110913.99999999999</v>
      </c>
      <c r="F23" s="51">
        <f t="shared" si="0"/>
        <v>2.6206148907537155</v>
      </c>
      <c r="G23" s="29">
        <v>79</v>
      </c>
      <c r="H23" s="54">
        <f t="shared" ref="H23:H27" si="5">G23/G$34*100</f>
        <v>13.101160862354892</v>
      </c>
      <c r="I23" s="29">
        <v>91551.599999999991</v>
      </c>
      <c r="J23" s="51">
        <f t="shared" ref="J23:J27" si="6">I23/I$34*100</f>
        <v>2.4188522157905448</v>
      </c>
    </row>
    <row r="24" spans="1:10" x14ac:dyDescent="0.25">
      <c r="A24" s="34" t="s">
        <v>13</v>
      </c>
      <c r="B24" s="14" t="s">
        <v>40</v>
      </c>
      <c r="C24" s="29">
        <v>43</v>
      </c>
      <c r="D24" s="54">
        <f t="shared" si="0"/>
        <v>8.159392789373813</v>
      </c>
      <c r="E24" s="29">
        <v>96072.400000000009</v>
      </c>
      <c r="F24" s="51">
        <f t="shared" si="0"/>
        <v>2.2699457420203699</v>
      </c>
      <c r="G24" s="29">
        <v>37</v>
      </c>
      <c r="H24" s="54">
        <f t="shared" si="5"/>
        <v>6.1359867330016584</v>
      </c>
      <c r="I24" s="29">
        <v>143079.38</v>
      </c>
      <c r="J24" s="51">
        <f t="shared" si="6"/>
        <v>3.7802493385908869</v>
      </c>
    </row>
    <row r="25" spans="1:10" x14ac:dyDescent="0.25">
      <c r="A25" s="34" t="s">
        <v>14</v>
      </c>
      <c r="B25" s="14" t="s">
        <v>41</v>
      </c>
      <c r="C25" s="29">
        <v>0</v>
      </c>
      <c r="D25" s="54">
        <f t="shared" si="0"/>
        <v>0</v>
      </c>
      <c r="E25" s="29">
        <v>0</v>
      </c>
      <c r="F25" s="51">
        <f t="shared" si="0"/>
        <v>0</v>
      </c>
      <c r="G25" s="29">
        <v>0</v>
      </c>
      <c r="H25" s="54">
        <f t="shared" si="5"/>
        <v>0</v>
      </c>
      <c r="I25" s="29">
        <v>0</v>
      </c>
      <c r="J25" s="51">
        <f t="shared" si="6"/>
        <v>0</v>
      </c>
    </row>
    <row r="26" spans="1:10" x14ac:dyDescent="0.25">
      <c r="A26" s="34" t="s">
        <v>15</v>
      </c>
      <c r="B26" s="14" t="s">
        <v>42</v>
      </c>
      <c r="C26" s="29">
        <v>33</v>
      </c>
      <c r="D26" s="54">
        <f t="shared" si="0"/>
        <v>6.2618595825426944</v>
      </c>
      <c r="E26" s="29">
        <v>34332.43</v>
      </c>
      <c r="F26" s="51">
        <f t="shared" si="0"/>
        <v>0.81118774269938521</v>
      </c>
      <c r="G26" s="29">
        <v>17</v>
      </c>
      <c r="H26" s="54">
        <f t="shared" si="5"/>
        <v>2.8192371475953566</v>
      </c>
      <c r="I26" s="29">
        <v>14878.02</v>
      </c>
      <c r="J26" s="51">
        <f t="shared" si="6"/>
        <v>0.39308686733575438</v>
      </c>
    </row>
    <row r="27" spans="1:10" x14ac:dyDescent="0.25">
      <c r="A27" s="34" t="s">
        <v>16</v>
      </c>
      <c r="B27" s="14" t="s">
        <v>43</v>
      </c>
      <c r="C27" s="29">
        <v>0</v>
      </c>
      <c r="D27" s="54">
        <f t="shared" si="0"/>
        <v>0</v>
      </c>
      <c r="E27" s="29">
        <v>0</v>
      </c>
      <c r="F27" s="51">
        <f t="shared" si="0"/>
        <v>0</v>
      </c>
      <c r="G27" s="29">
        <v>0</v>
      </c>
      <c r="H27" s="54">
        <f t="shared" si="5"/>
        <v>0</v>
      </c>
      <c r="I27" s="29">
        <v>0</v>
      </c>
      <c r="J27" s="51">
        <f t="shared" si="6"/>
        <v>0</v>
      </c>
    </row>
    <row r="28" spans="1:10" x14ac:dyDescent="0.25">
      <c r="A28" s="34" t="s">
        <v>17</v>
      </c>
      <c r="B28" s="14" t="s">
        <v>44</v>
      </c>
      <c r="C28" s="29">
        <v>5</v>
      </c>
      <c r="D28" s="54">
        <f>C28/C$34*100</f>
        <v>0.94876660341555974</v>
      </c>
      <c r="E28" s="29">
        <v>573.58000000000004</v>
      </c>
      <c r="F28" s="51">
        <f>E28/E$34*100</f>
        <v>1.3552232261378335E-2</v>
      </c>
      <c r="G28" s="29">
        <v>7</v>
      </c>
      <c r="H28" s="54">
        <f>G28/G$34*100</f>
        <v>1.1608623548922055</v>
      </c>
      <c r="I28" s="29">
        <v>949.32</v>
      </c>
      <c r="J28" s="51">
        <f>I28/I$34*100</f>
        <v>2.5081645601980531E-2</v>
      </c>
    </row>
    <row r="29" spans="1:10" x14ac:dyDescent="0.25">
      <c r="A29" s="35" t="s">
        <v>23</v>
      </c>
      <c r="B29" s="7" t="s">
        <v>45</v>
      </c>
      <c r="C29" s="30">
        <f>SUM(C11:C28)</f>
        <v>7366</v>
      </c>
      <c r="D29" s="55">
        <f>C29/C$35*100</f>
        <v>93.323197770176108</v>
      </c>
      <c r="E29" s="24">
        <f>SUM(E11:E28)</f>
        <v>20783354.739999998</v>
      </c>
      <c r="F29" s="52">
        <f>E29/E$35*100</f>
        <v>83.081176784923287</v>
      </c>
      <c r="G29" s="30">
        <f>SUM(G11:G28)</f>
        <v>8196</v>
      </c>
      <c r="H29" s="55">
        <f>G29/G$35*100</f>
        <v>93.146948516876918</v>
      </c>
      <c r="I29" s="24">
        <f>SUM(I11:I28)</f>
        <v>20804819.080000002</v>
      </c>
      <c r="J29" s="52">
        <f>I29/I$35*100</f>
        <v>84.607729089201939</v>
      </c>
    </row>
    <row r="30" spans="1:10" x14ac:dyDescent="0.25">
      <c r="A30" s="36" t="s">
        <v>22</v>
      </c>
      <c r="B30" s="5" t="s">
        <v>46</v>
      </c>
      <c r="C30" s="29">
        <v>394</v>
      </c>
      <c r="D30" s="54">
        <f>C30/C$34*100</f>
        <v>74.762808349146113</v>
      </c>
      <c r="E30" s="49">
        <v>3851393.0700000003</v>
      </c>
      <c r="F30" s="51">
        <f>E30/E$34*100</f>
        <v>90.998593769836717</v>
      </c>
      <c r="G30" s="29">
        <v>452</v>
      </c>
      <c r="H30" s="54">
        <f>G30/G$34*100</f>
        <v>74.958540630182426</v>
      </c>
      <c r="I30" s="49">
        <v>3411197.6599999997</v>
      </c>
      <c r="J30" s="51">
        <f>I30/I$34*100</f>
        <v>90.126038413206572</v>
      </c>
    </row>
    <row r="31" spans="1:10" x14ac:dyDescent="0.25">
      <c r="A31" s="36" t="s">
        <v>20</v>
      </c>
      <c r="B31" s="6" t="s">
        <v>47</v>
      </c>
      <c r="C31" s="29">
        <v>1</v>
      </c>
      <c r="D31" s="54">
        <f t="shared" ref="D31:D33" si="7">C31/C$34*100</f>
        <v>0.18975332068311196</v>
      </c>
      <c r="E31" s="49">
        <v>6920.3099999999995</v>
      </c>
      <c r="F31" s="51">
        <f t="shared" ref="F31:F33" si="8">E31/E$34*100</f>
        <v>0.16350927236085477</v>
      </c>
      <c r="G31" s="29">
        <v>1</v>
      </c>
      <c r="H31" s="54">
        <f t="shared" ref="H31:H33" si="9">G31/G$34*100</f>
        <v>0.16583747927031509</v>
      </c>
      <c r="I31" s="49">
        <v>7493.58</v>
      </c>
      <c r="J31" s="51">
        <f t="shared" ref="J31:J33" si="10">I31/I$34*100</f>
        <v>0.19798520820175414</v>
      </c>
    </row>
    <row r="32" spans="1:10" x14ac:dyDescent="0.25">
      <c r="A32" s="36" t="s">
        <v>21</v>
      </c>
      <c r="B32" s="17" t="s">
        <v>48</v>
      </c>
      <c r="C32" s="29">
        <v>132</v>
      </c>
      <c r="D32" s="54">
        <f t="shared" si="7"/>
        <v>25.047438330170777</v>
      </c>
      <c r="E32" s="49">
        <v>374052.1</v>
      </c>
      <c r="F32" s="51">
        <f t="shared" si="8"/>
        <v>8.8378969578024247</v>
      </c>
      <c r="G32" s="29">
        <v>150</v>
      </c>
      <c r="H32" s="54">
        <f t="shared" si="9"/>
        <v>24.875621890547265</v>
      </c>
      <c r="I32" s="49">
        <v>366227.88</v>
      </c>
      <c r="J32" s="51">
        <f t="shared" si="10"/>
        <v>9.6759763785916793</v>
      </c>
    </row>
    <row r="33" spans="1:10" ht="15.75" customHeight="1" x14ac:dyDescent="0.25">
      <c r="A33" s="37" t="s">
        <v>19</v>
      </c>
      <c r="B33" s="17" t="s">
        <v>49</v>
      </c>
      <c r="C33" s="29">
        <v>0</v>
      </c>
      <c r="D33" s="54">
        <f t="shared" si="7"/>
        <v>0</v>
      </c>
      <c r="E33" s="49">
        <v>0</v>
      </c>
      <c r="F33" s="51">
        <f t="shared" si="8"/>
        <v>0</v>
      </c>
      <c r="G33" s="29">
        <v>0</v>
      </c>
      <c r="H33" s="54">
        <f t="shared" si="9"/>
        <v>0</v>
      </c>
      <c r="I33" s="49">
        <v>0</v>
      </c>
      <c r="J33" s="51">
        <f t="shared" si="10"/>
        <v>0</v>
      </c>
    </row>
    <row r="34" spans="1:10" x14ac:dyDescent="0.25">
      <c r="A34" s="38" t="s">
        <v>18</v>
      </c>
      <c r="B34" s="9" t="s">
        <v>50</v>
      </c>
      <c r="C34" s="31">
        <f>SUM(C30:C33)</f>
        <v>527</v>
      </c>
      <c r="D34" s="8">
        <f>C34/C$35*100</f>
        <v>6.6768022298238945</v>
      </c>
      <c r="E34" s="32">
        <f>SUM(E30:E33)</f>
        <v>4232365.4800000004</v>
      </c>
      <c r="F34" s="47">
        <f>E34/E$35*100</f>
        <v>16.918823215076717</v>
      </c>
      <c r="G34" s="31">
        <f>SUM(G30:G33)</f>
        <v>603</v>
      </c>
      <c r="H34" s="8">
        <f>G34/G$35*100</f>
        <v>6.8530514831230818</v>
      </c>
      <c r="I34" s="32">
        <f>SUM(I30:I33)</f>
        <v>3784919.1199999996</v>
      </c>
      <c r="J34" s="47">
        <f>I34/I$35*100</f>
        <v>15.392270910798061</v>
      </c>
    </row>
    <row r="35" spans="1:10" x14ac:dyDescent="0.25">
      <c r="A35" s="18" t="s">
        <v>24</v>
      </c>
      <c r="B35" s="19" t="s">
        <v>51</v>
      </c>
      <c r="C35" s="56">
        <f>C29+C34</f>
        <v>7893</v>
      </c>
      <c r="D35" s="50">
        <f>D29+D34</f>
        <v>100</v>
      </c>
      <c r="E35" s="56">
        <f>E29+E34</f>
        <v>25015720.219999999</v>
      </c>
      <c r="F35" s="67"/>
      <c r="G35" s="56">
        <f>G29+G34</f>
        <v>8799</v>
      </c>
      <c r="H35" s="50">
        <f>H29+H34</f>
        <v>100</v>
      </c>
      <c r="I35" s="56">
        <f>I29+I34</f>
        <v>24589738.200000003</v>
      </c>
      <c r="J35" s="67"/>
    </row>
    <row r="38" spans="1:10" x14ac:dyDescent="0.25">
      <c r="A38" t="s">
        <v>59</v>
      </c>
      <c r="C38" s="26"/>
      <c r="D38" s="27"/>
      <c r="E38" s="25"/>
      <c r="G38" s="26"/>
      <c r="H38" s="27"/>
      <c r="I38" s="25"/>
    </row>
    <row r="39" spans="1:10" x14ac:dyDescent="0.25">
      <c r="C39" s="26"/>
      <c r="D39" s="27"/>
      <c r="E39" s="25"/>
      <c r="G39" s="26"/>
      <c r="H39" s="27"/>
      <c r="I39" s="25"/>
    </row>
    <row r="40" spans="1:10" x14ac:dyDescent="0.25">
      <c r="C40" s="27"/>
      <c r="D40" s="27"/>
      <c r="E40" s="27"/>
      <c r="G40" s="27"/>
      <c r="H40" s="27"/>
      <c r="I40" s="27"/>
    </row>
    <row r="41" spans="1:10" x14ac:dyDescent="0.25">
      <c r="C41" s="27"/>
      <c r="D41" s="27"/>
      <c r="E41" s="25"/>
      <c r="F41" s="23"/>
      <c r="G41" s="27"/>
      <c r="H41" s="27"/>
      <c r="I41" s="25"/>
      <c r="J41" s="23"/>
    </row>
    <row r="42" spans="1:10" x14ac:dyDescent="0.25">
      <c r="C42" s="28"/>
      <c r="D42" s="27"/>
      <c r="E42" s="27"/>
      <c r="G42" s="28"/>
      <c r="H42" s="27"/>
      <c r="I42" s="27"/>
    </row>
    <row r="43" spans="1:10" x14ac:dyDescent="0.25">
      <c r="C43" s="27"/>
      <c r="D43" s="27"/>
      <c r="E43" s="25"/>
      <c r="G43" s="27"/>
      <c r="H43" s="27"/>
      <c r="I43" s="25"/>
    </row>
    <row r="44" spans="1:10" x14ac:dyDescent="0.25">
      <c r="C44" s="26"/>
      <c r="D44" s="27"/>
      <c r="E44" s="27"/>
      <c r="G44" s="26"/>
      <c r="H44" s="27"/>
      <c r="I44" s="27"/>
    </row>
    <row r="45" spans="1:10" x14ac:dyDescent="0.25">
      <c r="B45" s="21"/>
      <c r="C45" s="27"/>
      <c r="D45" s="27"/>
      <c r="E45" s="27"/>
      <c r="G45" s="27"/>
      <c r="H45" s="27"/>
      <c r="I45" s="27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osiguranja&amp;RKvartalni izvještaj</oddHeader>
    <oddFooter>&amp;CU izvještaj su uključeni podaci zaključno sa 31.03.2023. godine.</oddFooter>
  </headerFooter>
  <ignoredErrors>
    <ignoredError sqref="A11:A28 A34" numberStoredAsText="1"/>
    <ignoredError sqref="A29:A30 A35" twoDigitTextYear="1" numberStoredAsText="1"/>
    <ignoredError sqref="D29:E29 D34:E34 F29:F34 G29 I29 G34 I34" formula="1"/>
    <ignoredError sqref="H11:H28 J11:J28 J30:J34 H35" evalError="1"/>
    <ignoredError sqref="J29 H29:H34" evalError="1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2020-10-30T14:49:07Z</cp:lastPrinted>
  <dcterms:created xsi:type="dcterms:W3CDTF">2018-01-08T12:56:16Z</dcterms:created>
  <dcterms:modified xsi:type="dcterms:W3CDTF">2023-05-11T13:24:24Z</dcterms:modified>
</cp:coreProperties>
</file>