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BS EVLADA 11052023\"/>
    </mc:Choice>
  </mc:AlternateContent>
  <xr:revisionPtr revIDLastSave="0" documentId="13_ncr:1_{4764951A-AB15-4669-8F85-01886512AF2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2" l="1"/>
  <c r="M36" i="41"/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F36" i="41" l="1"/>
  <c r="D36" i="41"/>
  <c r="H36" i="41"/>
  <c r="J36" i="41"/>
  <c r="M12" i="41"/>
  <c r="N1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26" i="41" l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J25" i="43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<sst xmlns="http://schemas.openxmlformats.org/spreadsheetml/2006/main" count="174" uniqueCount="65">
  <si>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</si>
  <si>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</si>
  <si>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</si>
  <si>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</si>
  <si>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</si>
  <si>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</si>
  <si>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</si>
  <si>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</si>
  <si>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</si>
  <si>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</si>
  <si>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</si>
  <si>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</si>
  <si>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</si>
  <si>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</si>
  <si>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</si>
  <si>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</si>
  <si>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</si>
  <si>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</si>
  <si>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</si>
  <si>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</si>
  <si>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</si>
  <si>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</si>
  <si>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</si>
  <si>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</si>
  <si>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</si>
  <si>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</si>
  <si>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</si>
  <si>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</si>
  <si>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</si>
  <si>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</si>
  <si>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</si>
  <si>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</si>
  <si>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</si>
  <si>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</si>
  <si>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</si>
  <si>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</si>
  <si>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</si>
  <si>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</si>
  <si>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</si>
  <si>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</si>
  <si>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</si>
  <si>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</si>
  <si>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</si>
  <si>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</si>
  <si>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</si>
  <si>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</si>
  <si>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</si>
  <si>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</si>
  <si>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</si>
  <si>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</si>
  <si>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</si>
  <si>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</si>
  <si>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</si>
  <si>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</si>
  <si>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</si>
  <si>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</si>
  <si>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</si>
  <si>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</si>
  <si>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</si>
  <si>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BROJ I VRIJEDNOST ISPLAĆENIH ŠTETA PO DRUŠTVIMA ZA OSIGURANJE U REPUBLICI SRPSKKOJ*</t>
  </si>
  <si>
    <t>Vienna osiguranje d.d.</t>
  </si>
  <si>
    <t>Grawe osiguranje a.d.*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</si>
  <si>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</si>
  <si>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</si>
  <si>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I-III-2023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</si>
</sst>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50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3" t="s">
        <v>8</v>
      </c>
      <c r="C8" s="78" t="s">
        <v>56</v>
      </c>
      <c r="D8" s="78"/>
      <c r="E8" s="79"/>
      <c r="F8" s="79"/>
      <c r="G8" s="78" t="s">
        <v>57</v>
      </c>
      <c r="H8" s="78"/>
      <c r="I8" s="78"/>
      <c r="J8" s="78"/>
      <c r="K8" s="78" t="s">
        <v>58</v>
      </c>
      <c r="L8" s="78"/>
      <c r="M8" s="78"/>
      <c r="N8" s="80"/>
    </row>
    <row r="9" spans="1:14" ht="19.5" customHeight="1" x14ac:dyDescent="0.25">
      <c r="A9" s="5"/>
      <c r="B9" s="74"/>
      <c r="C9" s="76" t="s">
        <v>49</v>
      </c>
      <c r="D9" s="76"/>
      <c r="E9" s="76" t="s">
        <v>22</v>
      </c>
      <c r="F9" s="76"/>
      <c r="G9" s="76" t="s">
        <v>49</v>
      </c>
      <c r="H9" s="76"/>
      <c r="I9" s="76" t="s">
        <v>22</v>
      </c>
      <c r="J9" s="76"/>
      <c r="K9" s="76" t="s">
        <v>49</v>
      </c>
      <c r="L9" s="76"/>
      <c r="M9" s="76" t="s">
        <v>22</v>
      </c>
      <c r="N9" s="77"/>
    </row>
    <row r="10" spans="1:14" ht="18.75" customHeight="1" thickBot="1" x14ac:dyDescent="0.3">
      <c r="A10" s="6"/>
      <c r="B10" s="75"/>
      <c r="C10" s="48" t="s">
        <v>64</v>
      </c>
      <c r="D10" s="54" t="s">
        <v>51</v>
      </c>
      <c r="E10" s="48" t="s">
        <v>64</v>
      </c>
      <c r="F10" s="7" t="s">
        <v>51</v>
      </c>
      <c r="G10" s="48" t="s">
        <v>64</v>
      </c>
      <c r="H10" s="54" t="s">
        <v>51</v>
      </c>
      <c r="I10" s="48" t="s">
        <v>64</v>
      </c>
      <c r="J10" s="7" t="s">
        <v>51</v>
      </c>
      <c r="K10" s="48" t="s">
        <v>64</v>
      </c>
      <c r="L10" s="54" t="s">
        <v>51</v>
      </c>
      <c r="M10" s="48" t="s">
        <v>64</v>
      </c>
      <c r="N10" s="11" t="s">
        <v>51</v>
      </c>
    </row>
    <row r="11" spans="1:14" x14ac:dyDescent="0.25">
      <c r="A11" s="42" t="s">
        <v>24</v>
      </c>
      <c r="B11" s="8" t="s">
        <v>53</v>
      </c>
      <c r="C11" s="50">
        <f>FBiH!C11</f>
        <v>4592</v>
      </c>
      <c r="D11" s="31">
        <f t="shared" ref="D11:D23" si="0">C11/C$36*100</f>
        <v>12.452205982048431</v>
      </c>
      <c r="E11" s="50">
        <f>FBiH!E11</f>
        <v>7332215</v>
      </c>
      <c r="F11" s="31">
        <f t="shared" ref="F11:F23" si="1">E11/E$36*100</f>
        <v>10.355625350160146</v>
      </c>
      <c r="G11" s="50">
        <f>FBiH!G11</f>
        <v>118</v>
      </c>
      <c r="H11" s="69">
        <f t="shared" ref="H11:H23" si="2">G11/G$36*100</f>
        <v>2.4701695624869164</v>
      </c>
      <c r="I11" s="50">
        <f>FBiH!I11</f>
        <v>595021</v>
      </c>
      <c r="J11" s="31">
        <f t="shared" ref="J11:J23" si="3">I11/I$36*100</f>
        <v>2.2635991755603864</v>
      </c>
      <c r="K11" s="50">
        <f>FBiH!K11</f>
        <v>4710</v>
      </c>
      <c r="L11" s="69">
        <f t="shared" ref="L11:L23" si="4">K11/K$36*100</f>
        <v>11.30743746098814</v>
      </c>
      <c r="M11" s="50">
        <f>FBiH!M11</f>
        <v>7927236</v>
      </c>
      <c r="N11" s="31">
        <f t="shared" ref="N11:N23" si="5">M11/M$36*100</f>
        <v>8.16477584862856</v>
      </c>
    </row>
    <row r="12" spans="1:14" x14ac:dyDescent="0.25">
      <c r="A12" s="42" t="s">
        <v>25</v>
      </c>
      <c r="B12" s="8" t="s">
        <v>0</v>
      </c>
      <c r="C12" s="49">
        <f>FBiH!C12</f>
        <v>5257</v>
      </c>
      <c r="D12" s="31">
        <f t="shared" si="0"/>
        <v>14.255498006887763</v>
      </c>
      <c r="E12" s="49">
        <f>FBiH!E12</f>
        <v>8742669</v>
      </c>
      <c r="F12" s="31">
        <f t="shared" si="1"/>
        <v>12.347674573707842</v>
      </c>
      <c r="G12" s="49">
        <f>FBiH!G12</f>
        <v>0</v>
      </c>
      <c r="H12" s="69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5257</v>
      </c>
      <c r="L12" s="69">
        <f t="shared" si="4"/>
        <v>12.620636673548761</v>
      </c>
      <c r="M12" s="49">
        <f>FBiH!M12</f>
        <v>8742669</v>
      </c>
      <c r="N12" s="31">
        <f t="shared" si="5"/>
        <v>9.004643321298067</v>
      </c>
    </row>
    <row r="13" spans="1:14" x14ac:dyDescent="0.25">
      <c r="A13" s="42" t="s">
        <v>26</v>
      </c>
      <c r="B13" s="8" t="s">
        <v>10</v>
      </c>
      <c r="C13" s="49">
        <f>RS!C11</f>
        <v>527</v>
      </c>
      <c r="D13" s="31">
        <f t="shared" si="0"/>
        <v>1.4290750332185373</v>
      </c>
      <c r="E13" s="49">
        <f>RS!E11</f>
        <v>2638789.7999999998</v>
      </c>
      <c r="F13" s="31">
        <f t="shared" si="1"/>
        <v>3.7268845153373182</v>
      </c>
      <c r="G13" s="49">
        <f>RS!G11</f>
        <v>0</v>
      </c>
      <c r="H13" s="69">
        <f t="shared" si="2"/>
        <v>0</v>
      </c>
      <c r="I13" s="49">
        <f>RS!I11</f>
        <v>0</v>
      </c>
      <c r="J13" s="31">
        <f t="shared" si="3"/>
        <v>0</v>
      </c>
      <c r="K13" s="49">
        <f>RS!K11</f>
        <v>527</v>
      </c>
      <c r="L13" s="69">
        <f t="shared" si="4"/>
        <v>1.2651846161233014</v>
      </c>
      <c r="M13" s="49">
        <f>RS!M11</f>
        <v>2638789.7999999998</v>
      </c>
      <c r="N13" s="31">
        <f t="shared" si="5"/>
        <v>2.7178612102184654</v>
      </c>
    </row>
    <row r="14" spans="1:14" x14ac:dyDescent="0.25">
      <c r="A14" s="42" t="s">
        <v>27</v>
      </c>
      <c r="B14" s="8" t="s">
        <v>1</v>
      </c>
      <c r="C14" s="49">
        <f>FBiH!C13</f>
        <v>713</v>
      </c>
      <c r="D14" s="31">
        <f t="shared" si="0"/>
        <v>1.9334544567074328</v>
      </c>
      <c r="E14" s="49">
        <f>FBiH!E13</f>
        <v>1530008</v>
      </c>
      <c r="F14" s="31">
        <f t="shared" si="1"/>
        <v>2.1609008506635203</v>
      </c>
      <c r="G14" s="49">
        <f>FBiH!G13</f>
        <v>0</v>
      </c>
      <c r="H14" s="69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713</v>
      </c>
      <c r="L14" s="69">
        <f t="shared" si="4"/>
        <v>1.7117203629903492</v>
      </c>
      <c r="M14" s="49">
        <f>FBiH!M13</f>
        <v>1530008</v>
      </c>
      <c r="N14" s="31">
        <f t="shared" si="5"/>
        <v>1.575854732545932</v>
      </c>
    </row>
    <row r="15" spans="1:14" x14ac:dyDescent="0.25">
      <c r="A15" s="42" t="s">
        <v>28</v>
      </c>
      <c r="B15" s="8" t="s">
        <v>21</v>
      </c>
      <c r="C15" s="49">
        <f>FBiH!C14</f>
        <v>918</v>
      </c>
      <c r="D15" s="31">
        <f t="shared" si="0"/>
        <v>2.4893565094774521</v>
      </c>
      <c r="E15" s="49">
        <f>FBiH!E14</f>
        <v>1682342</v>
      </c>
      <c r="F15" s="31">
        <f t="shared" si="1"/>
        <v>2.3760491833421575</v>
      </c>
      <c r="G15" s="49">
        <f>FBiH!G14</f>
        <v>0</v>
      </c>
      <c r="H15" s="69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918</v>
      </c>
      <c r="L15" s="69">
        <f t="shared" si="4"/>
        <v>2.2038699764728475</v>
      </c>
      <c r="M15" s="49">
        <f>FBiH!M14</f>
        <v>1682342</v>
      </c>
      <c r="N15" s="31">
        <f t="shared" si="5"/>
        <v>1.7327534251198613</v>
      </c>
    </row>
    <row r="16" spans="1:14" x14ac:dyDescent="0.25">
      <c r="A16" s="42" t="s">
        <v>29</v>
      </c>
      <c r="B16" s="8" t="s">
        <v>2</v>
      </c>
      <c r="C16" s="49">
        <f>FBiH!C15</f>
        <v>1712</v>
      </c>
      <c r="D16" s="31">
        <f t="shared" si="0"/>
        <v>4.6424600699623069</v>
      </c>
      <c r="E16" s="49">
        <f>FBiH!E15</f>
        <v>3791708</v>
      </c>
      <c r="F16" s="31">
        <f t="shared" si="1"/>
        <v>5.3552040529642166</v>
      </c>
      <c r="G16" s="49">
        <f>FBiH!G15</f>
        <v>174</v>
      </c>
      <c r="H16" s="69">
        <f t="shared" si="2"/>
        <v>3.6424534226501986</v>
      </c>
      <c r="I16" s="49">
        <f>FBiH!I15</f>
        <v>1774277</v>
      </c>
      <c r="J16" s="31">
        <f t="shared" si="3"/>
        <v>6.7497650577303254</v>
      </c>
      <c r="K16" s="49">
        <f>FBiH!K15</f>
        <v>1886</v>
      </c>
      <c r="L16" s="69">
        <f t="shared" si="4"/>
        <v>4.5277764440389872</v>
      </c>
      <c r="M16" s="49">
        <f>FBiH!M15</f>
        <v>5565985</v>
      </c>
      <c r="N16" s="31">
        <f t="shared" si="5"/>
        <v>5.7327698963205878</v>
      </c>
    </row>
    <row r="17" spans="1:14" x14ac:dyDescent="0.25">
      <c r="A17" s="42" t="s">
        <v>30</v>
      </c>
      <c r="B17" s="8" t="s">
        <v>11</v>
      </c>
      <c r="C17" s="49">
        <f>RS!C12</f>
        <v>901</v>
      </c>
      <c r="D17" s="31">
        <f t="shared" si="0"/>
        <v>2.4432573148574992</v>
      </c>
      <c r="E17" s="49">
        <f>RS!E12</f>
        <v>2160693.19</v>
      </c>
      <c r="F17" s="31">
        <f t="shared" si="1"/>
        <v>3.0516466268763791</v>
      </c>
      <c r="G17" s="49">
        <f>RS!G12</f>
        <v>0</v>
      </c>
      <c r="H17" s="69">
        <f t="shared" si="2"/>
        <v>0</v>
      </c>
      <c r="I17" s="49">
        <f>RS!I12</f>
        <v>0</v>
      </c>
      <c r="J17" s="31">
        <f t="shared" si="3"/>
        <v>0</v>
      </c>
      <c r="K17" s="49">
        <f>RS!K12</f>
        <v>901</v>
      </c>
      <c r="L17" s="69">
        <f t="shared" si="4"/>
        <v>2.1630575695011283</v>
      </c>
      <c r="M17" s="49">
        <f>RS!M12</f>
        <v>2160693.19</v>
      </c>
      <c r="N17" s="31">
        <f t="shared" si="5"/>
        <v>2.2254384219175765</v>
      </c>
    </row>
    <row r="18" spans="1:14" x14ac:dyDescent="0.25">
      <c r="A18" s="42" t="s">
        <v>31</v>
      </c>
      <c r="B18" s="8" t="s">
        <v>12</v>
      </c>
      <c r="C18" s="49">
        <f>RS!C13</f>
        <v>1379</v>
      </c>
      <c r="D18" s="31">
        <f t="shared" si="0"/>
        <v>3.7394581988773492</v>
      </c>
      <c r="E18" s="49">
        <f>RS!E13</f>
        <v>3256366.07</v>
      </c>
      <c r="F18" s="31">
        <f t="shared" si="1"/>
        <v>4.599115959351078</v>
      </c>
      <c r="G18" s="49">
        <f>RS!G13</f>
        <v>0</v>
      </c>
      <c r="H18" s="69">
        <f t="shared" si="2"/>
        <v>0</v>
      </c>
      <c r="I18" s="49">
        <f>RS!I13</f>
        <v>0</v>
      </c>
      <c r="J18" s="31">
        <f t="shared" si="3"/>
        <v>0</v>
      </c>
      <c r="K18" s="49">
        <f>RS!K13</f>
        <v>1379</v>
      </c>
      <c r="L18" s="69">
        <f t="shared" si="4"/>
        <v>3.3106064243530033</v>
      </c>
      <c r="M18" s="49">
        <f>RS!M13</f>
        <v>3256366.07</v>
      </c>
      <c r="N18" s="31">
        <f t="shared" si="5"/>
        <v>3.3539431704353819</v>
      </c>
    </row>
    <row r="19" spans="1:14" x14ac:dyDescent="0.25">
      <c r="A19" s="42" t="s">
        <v>32</v>
      </c>
      <c r="B19" s="8" t="s">
        <v>3</v>
      </c>
      <c r="C19" s="49">
        <f>FBiH!C16</f>
        <v>3399</v>
      </c>
      <c r="D19" s="31">
        <f t="shared" si="0"/>
        <v>9.2171272066599776</v>
      </c>
      <c r="E19" s="49">
        <f>FBiH!E16</f>
        <v>6784973</v>
      </c>
      <c r="F19" s="31">
        <f t="shared" si="1"/>
        <v>9.5827302389458211</v>
      </c>
      <c r="G19" s="49">
        <f>FBiH!G16</f>
        <v>0</v>
      </c>
      <c r="H19" s="69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3399</v>
      </c>
      <c r="L19" s="69">
        <f t="shared" si="4"/>
        <v>8.160080664522015</v>
      </c>
      <c r="M19" s="49">
        <f>FBiH!M16</f>
        <v>6784973</v>
      </c>
      <c r="N19" s="31">
        <f t="shared" si="5"/>
        <v>6.9882849058608656</v>
      </c>
    </row>
    <row r="20" spans="1:14" x14ac:dyDescent="0.25">
      <c r="A20" s="42" t="s">
        <v>33</v>
      </c>
      <c r="B20" s="8" t="s">
        <v>20</v>
      </c>
      <c r="C20" s="49">
        <f>RS!C14</f>
        <v>320</v>
      </c>
      <c r="D20" s="31">
        <f t="shared" si="0"/>
        <v>0.8677495457873472</v>
      </c>
      <c r="E20" s="49">
        <f>RS!E14</f>
        <v>960299.51</v>
      </c>
      <c r="F20" s="31">
        <f t="shared" si="1"/>
        <v>1.3562752796395585</v>
      </c>
      <c r="G20" s="49">
        <f>RS!G14</f>
        <v>0</v>
      </c>
      <c r="H20" s="69">
        <f t="shared" si="2"/>
        <v>0</v>
      </c>
      <c r="I20" s="49">
        <f>RS!I14</f>
        <v>0</v>
      </c>
      <c r="J20" s="31">
        <f t="shared" si="3"/>
        <v>0</v>
      </c>
      <c r="K20" s="49">
        <f>RS!K14</f>
        <v>320</v>
      </c>
      <c r="L20" s="69">
        <f t="shared" si="4"/>
        <v>0.76823354299707114</v>
      </c>
      <c r="M20" s="49">
        <f>RS!M14</f>
        <v>960299.51</v>
      </c>
      <c r="N20" s="31">
        <f t="shared" si="5"/>
        <v>0.98907491169656614</v>
      </c>
    </row>
    <row r="21" spans="1:14" x14ac:dyDescent="0.25">
      <c r="A21" s="42" t="s">
        <v>34</v>
      </c>
      <c r="B21" s="8" t="s">
        <v>61</v>
      </c>
      <c r="C21" s="49">
        <f>RS!C15</f>
        <v>359</v>
      </c>
      <c r="D21" s="31">
        <f t="shared" si="0"/>
        <v>0.97350652168017993</v>
      </c>
      <c r="E21" s="49">
        <f>RS!E15</f>
        <v>1178269.0799999998</v>
      </c>
      <c r="F21" s="31">
        <f t="shared" si="1"/>
        <v>1.6641237544395344</v>
      </c>
      <c r="G21" s="49">
        <f>RS!G15</f>
        <v>533</v>
      </c>
      <c r="H21" s="69">
        <f t="shared" si="2"/>
        <v>11.157630311911241</v>
      </c>
      <c r="I21" s="49">
        <f>RS!I15</f>
        <v>3394020.9</v>
      </c>
      <c r="J21" s="31">
        <f t="shared" si="3"/>
        <v>12.911650027603599</v>
      </c>
      <c r="K21" s="49">
        <f>RS!K15</f>
        <v>892</v>
      </c>
      <c r="L21" s="69">
        <f t="shared" si="4"/>
        <v>2.1414510011043357</v>
      </c>
      <c r="M21" s="49">
        <f>RS!M15</f>
        <v>4572289.9799999995</v>
      </c>
      <c r="N21" s="31">
        <f t="shared" si="5"/>
        <v>4.7092987772321093</v>
      </c>
    </row>
    <row r="22" spans="1:14" x14ac:dyDescent="0.25">
      <c r="A22" s="42" t="s">
        <v>35</v>
      </c>
      <c r="B22" s="8" t="s">
        <v>4</v>
      </c>
      <c r="C22" s="49">
        <f>FBiH!C17</f>
        <v>1120</v>
      </c>
      <c r="D22" s="31">
        <f t="shared" si="0"/>
        <v>3.037123410255715</v>
      </c>
      <c r="E22" s="49">
        <f>FBiH!E17</f>
        <v>2770400</v>
      </c>
      <c r="F22" s="31">
        <f t="shared" si="1"/>
        <v>3.9127636696528496</v>
      </c>
      <c r="G22" s="49">
        <f>FBiH!G17</f>
        <v>581</v>
      </c>
      <c r="H22" s="69">
        <f t="shared" si="2"/>
        <v>12.162445049194055</v>
      </c>
      <c r="I22" s="49">
        <f>FBiH!I17</f>
        <v>6051238</v>
      </c>
      <c r="J22" s="31">
        <f t="shared" si="3"/>
        <v>23.0203259177738</v>
      </c>
      <c r="K22" s="49">
        <f>FBiH!K17</f>
        <v>1701</v>
      </c>
      <c r="L22" s="69">
        <f t="shared" si="4"/>
        <v>4.0836414269938057</v>
      </c>
      <c r="M22" s="49">
        <f>FBiH!M17</f>
        <v>8821638</v>
      </c>
      <c r="N22" s="31">
        <f t="shared" si="5"/>
        <v>9.0859786295934608</v>
      </c>
    </row>
    <row r="23" spans="1:14" x14ac:dyDescent="0.25">
      <c r="A23" s="42" t="s">
        <v>36</v>
      </c>
      <c r="B23" s="8" t="s">
        <v>15</v>
      </c>
      <c r="C23" s="49">
        <f>RS!C16</f>
        <v>221</v>
      </c>
      <c r="D23" s="31">
        <f t="shared" si="0"/>
        <v>0.59928953005938668</v>
      </c>
      <c r="E23" s="49">
        <f>RS!E16</f>
        <v>633978.86</v>
      </c>
      <c r="F23" s="31">
        <f t="shared" si="1"/>
        <v>0.89539757823272093</v>
      </c>
      <c r="G23" s="49">
        <f>RS!G16</f>
        <v>0</v>
      </c>
      <c r="H23" s="70">
        <f t="shared" si="2"/>
        <v>0</v>
      </c>
      <c r="I23" s="49">
        <f>RS!I16</f>
        <v>0</v>
      </c>
      <c r="J23" s="31">
        <f t="shared" si="3"/>
        <v>0</v>
      </c>
      <c r="K23" s="49">
        <f>RS!K16</f>
        <v>221</v>
      </c>
      <c r="L23" s="70">
        <f t="shared" si="4"/>
        <v>0.53056129063235224</v>
      </c>
      <c r="M23" s="49">
        <f>RS!M16</f>
        <v>633978.86</v>
      </c>
      <c r="N23" s="31">
        <f t="shared" si="5"/>
        <v>0.65297605428538608</v>
      </c>
    </row>
    <row r="24" spans="1:14" x14ac:dyDescent="0.25">
      <c r="A24" s="42" t="s">
        <v>37</v>
      </c>
      <c r="B24" s="8" t="s">
        <v>16</v>
      </c>
      <c r="C24" s="49">
        <f>RS!C17</f>
        <v>651</v>
      </c>
      <c r="D24" s="31">
        <f t="shared" ref="D24:D35" si="6">C24/C$36*100</f>
        <v>1.7653279822111341</v>
      </c>
      <c r="E24" s="49">
        <f>RS!E17</f>
        <v>1425108.0899999999</v>
      </c>
      <c r="F24" s="31">
        <f t="shared" ref="F24:F35" si="7">E24/E$36*100</f>
        <v>2.0127458705892156</v>
      </c>
      <c r="G24" s="49">
        <f>RS!G17</f>
        <v>0</v>
      </c>
      <c r="H24" s="70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651</v>
      </c>
      <c r="L24" s="70">
        <f t="shared" ref="L24:L35" si="10">K24/K$36*100</f>
        <v>1.5628751140346664</v>
      </c>
      <c r="M24" s="49">
        <f>RS!M17</f>
        <v>1425108.0899999999</v>
      </c>
      <c r="N24" s="31">
        <f t="shared" ref="N24:N35" si="11">M24/M$36*100</f>
        <v>1.4678114938065645</v>
      </c>
    </row>
    <row r="25" spans="1:14" x14ac:dyDescent="0.25">
      <c r="A25" s="42" t="s">
        <v>38</v>
      </c>
      <c r="B25" s="8" t="s">
        <v>17</v>
      </c>
      <c r="C25" s="49">
        <f>RS!C18</f>
        <v>457</v>
      </c>
      <c r="D25" s="31">
        <f t="shared" si="6"/>
        <v>1.2392548200775551</v>
      </c>
      <c r="E25" s="49">
        <f>RS!E18</f>
        <v>1359621.99</v>
      </c>
      <c r="F25" s="31">
        <f t="shared" si="7"/>
        <v>1.92025683184129</v>
      </c>
      <c r="G25" s="49">
        <f>RS!G18</f>
        <v>0</v>
      </c>
      <c r="H25" s="70">
        <f t="shared" si="8"/>
        <v>0</v>
      </c>
      <c r="I25" s="49">
        <f>RS!I18</f>
        <v>0</v>
      </c>
      <c r="J25" s="31">
        <f t="shared" si="9"/>
        <v>0</v>
      </c>
      <c r="K25" s="49">
        <f>RS!K18</f>
        <v>457</v>
      </c>
      <c r="L25" s="70">
        <f t="shared" si="10"/>
        <v>1.0971335285926922</v>
      </c>
      <c r="M25" s="49">
        <f>RS!M18</f>
        <v>1359621.99</v>
      </c>
      <c r="N25" s="31">
        <f t="shared" si="11"/>
        <v>1.4003631009870656</v>
      </c>
    </row>
    <row r="26" spans="1:14" x14ac:dyDescent="0.25">
      <c r="A26" s="42" t="s">
        <v>39</v>
      </c>
      <c r="B26" s="8" t="s">
        <v>9</v>
      </c>
      <c r="C26" s="49">
        <f>RS!C19</f>
        <v>843</v>
      </c>
      <c r="D26" s="31">
        <f t="shared" si="6"/>
        <v>2.2859777096835425</v>
      </c>
      <c r="E26" s="49">
        <f>RS!E19</f>
        <v>1959683.64</v>
      </c>
      <c r="F26" s="31">
        <f t="shared" si="7"/>
        <v>2.7677515703887714</v>
      </c>
      <c r="G26" s="49">
        <f>RS!G19</f>
        <v>0</v>
      </c>
      <c r="H26" s="70">
        <f t="shared" si="8"/>
        <v>0</v>
      </c>
      <c r="I26" s="49">
        <f>RS!I19</f>
        <v>0</v>
      </c>
      <c r="J26" s="31">
        <f t="shared" si="9"/>
        <v>0</v>
      </c>
      <c r="K26" s="49">
        <f>RS!K19</f>
        <v>843</v>
      </c>
      <c r="L26" s="70">
        <f t="shared" si="10"/>
        <v>2.023815239832909</v>
      </c>
      <c r="M26" s="49">
        <f>RS!M19</f>
        <v>1959683.64</v>
      </c>
      <c r="N26" s="31">
        <f t="shared" si="11"/>
        <v>2.0184056151254364</v>
      </c>
    </row>
    <row r="27" spans="1:14" x14ac:dyDescent="0.25">
      <c r="A27" s="42" t="s">
        <v>40</v>
      </c>
      <c r="B27" s="8" t="s">
        <v>13</v>
      </c>
      <c r="C27" s="49">
        <f>RS!C20</f>
        <v>242</v>
      </c>
      <c r="D27" s="31">
        <f t="shared" si="6"/>
        <v>0.65623559400168119</v>
      </c>
      <c r="E27" s="49">
        <f>RS!E20</f>
        <v>671523.25</v>
      </c>
      <c r="F27" s="31">
        <f t="shared" si="7"/>
        <v>0.9484232514897516</v>
      </c>
      <c r="G27" s="49">
        <f>RS!G20</f>
        <v>0</v>
      </c>
      <c r="H27" s="70">
        <f t="shared" si="8"/>
        <v>0</v>
      </c>
      <c r="I27" s="49">
        <f>RS!I20</f>
        <v>0</v>
      </c>
      <c r="J27" s="31">
        <f t="shared" si="9"/>
        <v>0</v>
      </c>
      <c r="K27" s="49">
        <f>RS!K20</f>
        <v>242</v>
      </c>
      <c r="L27" s="70">
        <f t="shared" si="10"/>
        <v>0.58097661689153501</v>
      </c>
      <c r="M27" s="49">
        <f>RS!M20</f>
        <v>671523.25</v>
      </c>
      <c r="N27" s="31">
        <f t="shared" si="11"/>
        <v>0.6916454629826283</v>
      </c>
    </row>
    <row r="28" spans="1:14" x14ac:dyDescent="0.25">
      <c r="A28" s="42" t="s">
        <v>41</v>
      </c>
      <c r="B28" s="8" t="s">
        <v>55</v>
      </c>
      <c r="C28" s="49">
        <f>RS!C21</f>
        <v>469</v>
      </c>
      <c r="D28" s="31">
        <f t="shared" si="6"/>
        <v>1.2717954280445805</v>
      </c>
      <c r="E28" s="49">
        <f>RS!E21</f>
        <v>1314746.71</v>
      </c>
      <c r="F28" s="31">
        <f t="shared" si="7"/>
        <v>1.8568774045926977</v>
      </c>
      <c r="G28" s="49">
        <f>RS!G21</f>
        <v>0</v>
      </c>
      <c r="H28" s="70">
        <f t="shared" si="8"/>
        <v>0</v>
      </c>
      <c r="I28" s="49">
        <f>RS!I21</f>
        <v>0</v>
      </c>
      <c r="J28" s="31">
        <f t="shared" si="9"/>
        <v>0</v>
      </c>
      <c r="K28" s="49">
        <f>RS!K21</f>
        <v>469</v>
      </c>
      <c r="L28" s="70">
        <f t="shared" si="10"/>
        <v>1.1259422864550823</v>
      </c>
      <c r="M28" s="49">
        <f>RS!M21</f>
        <v>1314746.71</v>
      </c>
      <c r="N28" s="31">
        <f t="shared" si="11"/>
        <v>1.3541431319657768</v>
      </c>
    </row>
    <row r="29" spans="1:14" x14ac:dyDescent="0.25">
      <c r="A29" s="42" t="s">
        <v>42</v>
      </c>
      <c r="B29" s="8" t="s">
        <v>5</v>
      </c>
      <c r="C29" s="49">
        <f>FBiH!C18</f>
        <v>2968</v>
      </c>
      <c r="D29" s="31">
        <f t="shared" si="6"/>
        <v>8.0483770371776444</v>
      </c>
      <c r="E29" s="49">
        <f>FBiH!E18</f>
        <v>7481629</v>
      </c>
      <c r="F29" s="31">
        <f t="shared" si="7"/>
        <v>10.566649632190723</v>
      </c>
      <c r="G29" s="49">
        <f>FBiH!G18</f>
        <v>195</v>
      </c>
      <c r="H29" s="70">
        <f t="shared" si="8"/>
        <v>4.0820598702114292</v>
      </c>
      <c r="I29" s="49">
        <f>FBiH!I18</f>
        <v>733852</v>
      </c>
      <c r="J29" s="31">
        <f t="shared" si="9"/>
        <v>2.7917447992311883</v>
      </c>
      <c r="K29" s="49">
        <f>FBiH!K18</f>
        <v>3163</v>
      </c>
      <c r="L29" s="70">
        <f t="shared" si="10"/>
        <v>7.5935084265616748</v>
      </c>
      <c r="M29" s="49">
        <f>FBiH!M18</f>
        <v>8215481</v>
      </c>
      <c r="N29" s="31">
        <f t="shared" si="11"/>
        <v>8.4616581181217274</v>
      </c>
    </row>
    <row r="30" spans="1:14" x14ac:dyDescent="0.25">
      <c r="A30" s="42" t="s">
        <v>43</v>
      </c>
      <c r="B30" s="8" t="s">
        <v>19</v>
      </c>
      <c r="C30" s="49">
        <f>RS!C22</f>
        <v>91</v>
      </c>
      <c r="D30" s="31">
        <f t="shared" si="6"/>
        <v>0.24676627708327686</v>
      </c>
      <c r="E30" s="49">
        <f>RS!E22</f>
        <v>172318.81</v>
      </c>
      <c r="F30" s="31">
        <f t="shared" si="7"/>
        <v>0.24337380138817938</v>
      </c>
      <c r="G30" s="49">
        <f>RS!G22</f>
        <v>0</v>
      </c>
      <c r="H30" s="70">
        <f t="shared" si="8"/>
        <v>0</v>
      </c>
      <c r="I30" s="49">
        <f>RS!I22</f>
        <v>0</v>
      </c>
      <c r="J30" s="31">
        <f t="shared" si="9"/>
        <v>0</v>
      </c>
      <c r="K30" s="49">
        <f>RS!K22</f>
        <v>91</v>
      </c>
      <c r="L30" s="70">
        <f t="shared" si="10"/>
        <v>0.21846641378979212</v>
      </c>
      <c r="M30" s="49">
        <f>RS!M22</f>
        <v>172318.81</v>
      </c>
      <c r="N30" s="31">
        <f t="shared" si="11"/>
        <v>0.17748234796496704</v>
      </c>
    </row>
    <row r="31" spans="1:14" x14ac:dyDescent="0.25">
      <c r="A31" s="42" t="s">
        <v>44</v>
      </c>
      <c r="B31" s="8" t="s">
        <v>18</v>
      </c>
      <c r="C31" s="49">
        <f>RS!C23</f>
        <v>484</v>
      </c>
      <c r="D31" s="31">
        <f t="shared" si="6"/>
        <v>1.3124711880033624</v>
      </c>
      <c r="E31" s="49">
        <f>RS!E23</f>
        <v>1290874.3999999999</v>
      </c>
      <c r="F31" s="31">
        <f t="shared" si="7"/>
        <v>1.8231614403713976</v>
      </c>
      <c r="G31" s="49">
        <f>RS!G23</f>
        <v>0</v>
      </c>
      <c r="H31" s="70">
        <f t="shared" si="8"/>
        <v>0</v>
      </c>
      <c r="I31" s="49">
        <f>RS!I23</f>
        <v>0</v>
      </c>
      <c r="J31" s="31">
        <f t="shared" si="9"/>
        <v>0</v>
      </c>
      <c r="K31" s="49">
        <f>RS!K23</f>
        <v>484</v>
      </c>
      <c r="L31" s="70">
        <f t="shared" si="10"/>
        <v>1.16195323378307</v>
      </c>
      <c r="M31" s="49">
        <f>RS!M23</f>
        <v>1290874.3999999999</v>
      </c>
      <c r="N31" s="31">
        <f t="shared" si="11"/>
        <v>1.329555487528425</v>
      </c>
    </row>
    <row r="32" spans="1:14" x14ac:dyDescent="0.25">
      <c r="A32" s="42" t="s">
        <v>45</v>
      </c>
      <c r="B32" s="8" t="s">
        <v>6</v>
      </c>
      <c r="C32" s="49">
        <f>FBiH!C19</f>
        <v>3001</v>
      </c>
      <c r="D32" s="31">
        <f t="shared" si="6"/>
        <v>8.1378637090869645</v>
      </c>
      <c r="E32" s="49">
        <f>FBiH!E19</f>
        <v>3091238</v>
      </c>
      <c r="F32" s="31">
        <f t="shared" si="7"/>
        <v>4.365897971646814</v>
      </c>
      <c r="G32" s="49">
        <f>FBiH!G19</f>
        <v>1287</v>
      </c>
      <c r="H32" s="70">
        <f t="shared" si="8"/>
        <v>26.941595143395435</v>
      </c>
      <c r="I32" s="49">
        <f>FBiH!I19</f>
        <v>2349512</v>
      </c>
      <c r="J32" s="31">
        <f t="shared" si="9"/>
        <v>8.9380936574830727</v>
      </c>
      <c r="K32" s="49">
        <f>FBiH!K19</f>
        <v>4288</v>
      </c>
      <c r="L32" s="70">
        <f t="shared" si="10"/>
        <v>10.294329476160753</v>
      </c>
      <c r="M32" s="49">
        <f>FBiH!M19</f>
        <v>5440750</v>
      </c>
      <c r="N32" s="31">
        <f t="shared" si="11"/>
        <v>5.6037822260401775</v>
      </c>
    </row>
    <row r="33" spans="1:14" x14ac:dyDescent="0.25">
      <c r="A33" s="42" t="s">
        <v>46</v>
      </c>
      <c r="B33" s="8" t="s">
        <v>7</v>
      </c>
      <c r="C33" s="49">
        <f>FBiH!C20</f>
        <v>4905</v>
      </c>
      <c r="D33" s="31">
        <f t="shared" si="6"/>
        <v>13.300973506521679</v>
      </c>
      <c r="E33" s="49">
        <f>FBiH!E20</f>
        <v>6669219</v>
      </c>
      <c r="F33" s="31">
        <f t="shared" si="7"/>
        <v>9.4192455270569262</v>
      </c>
      <c r="G33" s="49">
        <f>FBiH!G20</f>
        <v>1018</v>
      </c>
      <c r="H33" s="70">
        <f t="shared" si="8"/>
        <v>21.310445886539668</v>
      </c>
      <c r="I33" s="49">
        <f>FBiH!I20</f>
        <v>6448458</v>
      </c>
      <c r="J33" s="31">
        <f t="shared" si="9"/>
        <v>24.531443785069403</v>
      </c>
      <c r="K33" s="49">
        <f>FBiH!K20</f>
        <v>5923</v>
      </c>
      <c r="L33" s="70">
        <f t="shared" si="10"/>
        <v>14.219522734911413</v>
      </c>
      <c r="M33" s="49">
        <f>FBiH!M20</f>
        <v>13117677</v>
      </c>
      <c r="N33" s="31">
        <f t="shared" si="11"/>
        <v>13.510748558477422</v>
      </c>
    </row>
    <row r="34" spans="1:14" x14ac:dyDescent="0.25">
      <c r="A34" s="42" t="s">
        <v>47</v>
      </c>
      <c r="B34" s="8" t="s">
        <v>60</v>
      </c>
      <c r="C34" s="49">
        <f>FBiH!C21</f>
        <v>96</v>
      </c>
      <c r="D34" s="31">
        <f t="shared" si="6"/>
        <v>0.26032486373620417</v>
      </c>
      <c r="E34" s="49">
        <f>FBiH!E21</f>
        <v>122954</v>
      </c>
      <c r="F34" s="31">
        <f t="shared" si="7"/>
        <v>0.17365360389781129</v>
      </c>
      <c r="G34" s="49">
        <f>FBiH!G21</f>
        <v>801</v>
      </c>
      <c r="H34" s="70">
        <f t="shared" si="8"/>
        <v>16.767845928406949</v>
      </c>
      <c r="I34" s="49">
        <f>FBiH!I21</f>
        <v>4549223</v>
      </c>
      <c r="J34" s="31">
        <f t="shared" si="9"/>
        <v>17.306309243270992</v>
      </c>
      <c r="K34" s="49">
        <f>FBiH!K21</f>
        <v>897</v>
      </c>
      <c r="L34" s="70">
        <f t="shared" si="10"/>
        <v>2.1534546502136651</v>
      </c>
      <c r="M34" s="49">
        <f>FBiH!M21</f>
        <v>4672177</v>
      </c>
      <c r="N34" s="31">
        <f t="shared" si="11"/>
        <v>4.8121789145823133</v>
      </c>
    </row>
    <row r="35" spans="1:14" x14ac:dyDescent="0.25">
      <c r="A35" s="42" t="s">
        <v>48</v>
      </c>
      <c r="B35" s="8" t="s">
        <v>23</v>
      </c>
      <c r="C35" s="49">
        <f>RS!C24</f>
        <v>1252</v>
      </c>
      <c r="D35" s="31">
        <f t="shared" si="6"/>
        <v>3.395070097892996</v>
      </c>
      <c r="E35" s="49">
        <f>RS!E24</f>
        <v>1782545.68</v>
      </c>
      <c r="F35" s="31">
        <f t="shared" si="7"/>
        <v>2.5175714612332634</v>
      </c>
      <c r="G35" s="49">
        <f>RS!G24</f>
        <v>70</v>
      </c>
      <c r="H35" s="70">
        <f t="shared" si="8"/>
        <v>1.4653548252041029</v>
      </c>
      <c r="I35" s="49">
        <f>RS!I24</f>
        <v>390898.22</v>
      </c>
      <c r="J35" s="31">
        <f t="shared" si="9"/>
        <v>1.487068336277245</v>
      </c>
      <c r="K35" s="49">
        <f>RS!K24</f>
        <v>1322</v>
      </c>
      <c r="L35" s="70">
        <f t="shared" si="10"/>
        <v>3.1737648245066503</v>
      </c>
      <c r="M35" s="49">
        <f>RS!M24</f>
        <v>2173443.9</v>
      </c>
      <c r="N35" s="31">
        <f t="shared" si="11"/>
        <v>2.2385712072996271</v>
      </c>
    </row>
    <row r="36" spans="1:14" ht="15.75" thickBot="1" x14ac:dyDescent="0.3">
      <c r="A36" s="56"/>
      <c r="B36" s="57" t="s">
        <v>54</v>
      </c>
      <c r="C36" s="62">
        <f t="shared" ref="C36:N36" si="12">SUM(C11:C35)</f>
        <v>36877</v>
      </c>
      <c r="D36" s="58">
        <f t="shared" si="12"/>
        <v>99.999999999999986</v>
      </c>
      <c r="E36" s="62">
        <f t="shared" si="12"/>
        <v>70804174.080000013</v>
      </c>
      <c r="F36" s="58">
        <f t="shared" si="12"/>
        <v>99.999999999999957</v>
      </c>
      <c r="G36" s="62">
        <f t="shared" si="12"/>
        <v>4777</v>
      </c>
      <c r="H36" s="58">
        <f t="shared" si="12"/>
        <v>99.999999999999986</v>
      </c>
      <c r="I36" s="62">
        <f t="shared" si="12"/>
        <v>26286500.119999997</v>
      </c>
      <c r="J36" s="59">
        <f t="shared" si="12"/>
        <v>100.00000000000001</v>
      </c>
      <c r="K36" s="64">
        <f t="shared" si="12"/>
        <v>41654</v>
      </c>
      <c r="L36" s="65">
        <f t="shared" si="12"/>
        <v>99.999999999999986</v>
      </c>
      <c r="M36" s="62">
        <f>SUM(M11:M35)+1</f>
        <v>97090675.200000018</v>
      </c>
      <c r="N36" s="59">
        <f t="shared" si="12"/>
        <v>99.999998970034966</v>
      </c>
    </row>
    <row r="39" spans="1:14" x14ac:dyDescent="0.25">
      <c r="B39" s="43"/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52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3" t="s">
        <v>8</v>
      </c>
      <c r="C8" s="78" t="s">
        <v>56</v>
      </c>
      <c r="D8" s="78"/>
      <c r="E8" s="79"/>
      <c r="F8" s="79"/>
      <c r="G8" s="78" t="s">
        <v>57</v>
      </c>
      <c r="H8" s="78"/>
      <c r="I8" s="78"/>
      <c r="J8" s="78"/>
      <c r="K8" s="78" t="s">
        <v>58</v>
      </c>
      <c r="L8" s="78"/>
      <c r="M8" s="78"/>
      <c r="N8" s="80"/>
    </row>
    <row r="9" spans="1:14" ht="19.5" customHeight="1" x14ac:dyDescent="0.25">
      <c r="A9" s="5"/>
      <c r="B9" s="74"/>
      <c r="C9" s="76" t="s">
        <v>49</v>
      </c>
      <c r="D9" s="76"/>
      <c r="E9" s="76" t="s">
        <v>22</v>
      </c>
      <c r="F9" s="76"/>
      <c r="G9" s="76" t="s">
        <v>49</v>
      </c>
      <c r="H9" s="76"/>
      <c r="I9" s="76" t="s">
        <v>22</v>
      </c>
      <c r="J9" s="76"/>
      <c r="K9" s="76" t="s">
        <v>49</v>
      </c>
      <c r="L9" s="76"/>
      <c r="M9" s="76" t="s">
        <v>22</v>
      </c>
      <c r="N9" s="77"/>
    </row>
    <row r="10" spans="1:14" ht="18.75" customHeight="1" thickBot="1" x14ac:dyDescent="0.3">
      <c r="A10" s="6"/>
      <c r="B10" s="75"/>
      <c r="C10" s="67" t="s">
        <v>64</v>
      </c>
      <c r="D10" s="54" t="s">
        <v>51</v>
      </c>
      <c r="E10" s="67" t="s">
        <v>64</v>
      </c>
      <c r="F10" s="7" t="s">
        <v>51</v>
      </c>
      <c r="G10" s="67" t="s">
        <v>64</v>
      </c>
      <c r="H10" s="54" t="s">
        <v>51</v>
      </c>
      <c r="I10" s="67" t="s">
        <v>64</v>
      </c>
      <c r="J10" s="7" t="s">
        <v>51</v>
      </c>
      <c r="K10" s="67" t="s">
        <v>64</v>
      </c>
      <c r="L10" s="54" t="s">
        <v>51</v>
      </c>
      <c r="M10" s="67" t="s">
        <v>64</v>
      </c>
      <c r="N10" s="11" t="s">
        <v>51</v>
      </c>
    </row>
    <row r="11" spans="1:14" x14ac:dyDescent="0.25">
      <c r="A11" s="42" t="s">
        <v>24</v>
      </c>
      <c r="B11" s="8" t="s">
        <v>53</v>
      </c>
      <c r="C11" s="50">
        <v>4592</v>
      </c>
      <c r="D11" s="31">
        <f t="shared" ref="D11:D21" si="0">C11/C$22*100</f>
        <v>16.010599351487048</v>
      </c>
      <c r="E11" s="51">
        <v>7332215</v>
      </c>
      <c r="F11" s="31">
        <f t="shared" ref="F11:F21" si="1">E11/E$22*100</f>
        <v>14.66461917358734</v>
      </c>
      <c r="G11" s="51">
        <v>118</v>
      </c>
      <c r="H11" s="68">
        <f t="shared" ref="H11:H21" si="2">G11/G$22*100</f>
        <v>2.8270244369908961</v>
      </c>
      <c r="I11" s="51">
        <v>595021</v>
      </c>
      <c r="J11" s="31">
        <f t="shared" ref="J11:J21" si="3">I11/I$22*100</f>
        <v>2.6443519679794947</v>
      </c>
      <c r="K11" s="51">
        <f t="shared" ref="K11:K21" si="4">C11+G11</f>
        <v>4710</v>
      </c>
      <c r="L11" s="68">
        <f t="shared" ref="L11:L21" si="5">K11/K$22*100</f>
        <v>14.335717546796531</v>
      </c>
      <c r="M11" s="51">
        <f>E11+I11</f>
        <v>7927236</v>
      </c>
      <c r="N11" s="31">
        <f t="shared" ref="N11:N21" si="6">M11/M$22*100</f>
        <v>10.933977308458784</v>
      </c>
    </row>
    <row r="12" spans="1:14" x14ac:dyDescent="0.25">
      <c r="A12" s="42" t="s">
        <v>25</v>
      </c>
      <c r="B12" s="8" t="s">
        <v>0</v>
      </c>
      <c r="C12" s="49">
        <v>5257</v>
      </c>
      <c r="D12" s="31">
        <f t="shared" si="0"/>
        <v>18.329207489278616</v>
      </c>
      <c r="E12" s="51">
        <v>8742669</v>
      </c>
      <c r="F12" s="31">
        <f t="shared" si="1"/>
        <v>17.485563563769972</v>
      </c>
      <c r="G12" s="51">
        <v>0</v>
      </c>
      <c r="H12" s="68">
        <f t="shared" si="2"/>
        <v>0</v>
      </c>
      <c r="I12" s="51">
        <v>0</v>
      </c>
      <c r="J12" s="31">
        <f t="shared" si="3"/>
        <v>0</v>
      </c>
      <c r="K12" s="51">
        <f t="shared" si="4"/>
        <v>5257</v>
      </c>
      <c r="L12" s="68">
        <f t="shared" si="5"/>
        <v>16.000608735352305</v>
      </c>
      <c r="M12" s="51">
        <f t="shared" ref="M12:M21" si="7">E12+I12</f>
        <v>8742669</v>
      </c>
      <c r="N12" s="31">
        <f t="shared" si="6"/>
        <v>12.058697944827941</v>
      </c>
    </row>
    <row r="13" spans="1:14" x14ac:dyDescent="0.25">
      <c r="A13" s="42" t="s">
        <v>26</v>
      </c>
      <c r="B13" s="8" t="s">
        <v>1</v>
      </c>
      <c r="C13" s="49">
        <v>713</v>
      </c>
      <c r="D13" s="31">
        <f t="shared" si="0"/>
        <v>2.4859663191659984</v>
      </c>
      <c r="E13" s="51">
        <v>1530008</v>
      </c>
      <c r="F13" s="31">
        <f t="shared" si="1"/>
        <v>3.0600554747156239</v>
      </c>
      <c r="G13" s="51">
        <v>0</v>
      </c>
      <c r="H13" s="68">
        <f t="shared" si="2"/>
        <v>0</v>
      </c>
      <c r="I13" s="53">
        <v>0</v>
      </c>
      <c r="J13" s="31">
        <f t="shared" si="3"/>
        <v>0</v>
      </c>
      <c r="K13" s="51">
        <f t="shared" si="4"/>
        <v>713</v>
      </c>
      <c r="L13" s="68">
        <f t="shared" si="5"/>
        <v>2.1701415309694108</v>
      </c>
      <c r="M13" s="51">
        <f t="shared" si="7"/>
        <v>1530008</v>
      </c>
      <c r="N13" s="31">
        <f t="shared" si="6"/>
        <v>2.1103285878912157</v>
      </c>
    </row>
    <row r="14" spans="1:14" x14ac:dyDescent="0.25">
      <c r="A14" s="42" t="s">
        <v>27</v>
      </c>
      <c r="B14" s="8" t="s">
        <v>21</v>
      </c>
      <c r="C14" s="49">
        <v>918</v>
      </c>
      <c r="D14" s="31">
        <f t="shared" si="0"/>
        <v>3.2007252187859563</v>
      </c>
      <c r="E14" s="51">
        <v>1682342</v>
      </c>
      <c r="F14" s="31">
        <f t="shared" si="1"/>
        <v>3.3647274049835243</v>
      </c>
      <c r="G14" s="51">
        <v>0</v>
      </c>
      <c r="H14" s="68">
        <f t="shared" si="2"/>
        <v>0</v>
      </c>
      <c r="I14" s="51">
        <v>0</v>
      </c>
      <c r="J14" s="31">
        <f t="shared" si="3"/>
        <v>0</v>
      </c>
      <c r="K14" s="51">
        <f t="shared" si="4"/>
        <v>918</v>
      </c>
      <c r="L14" s="68">
        <f t="shared" si="5"/>
        <v>2.7940952670826356</v>
      </c>
      <c r="M14" s="51">
        <f t="shared" si="7"/>
        <v>1682342</v>
      </c>
      <c r="N14" s="31">
        <f t="shared" si="6"/>
        <v>2.3204417344288943</v>
      </c>
    </row>
    <row r="15" spans="1:14" x14ac:dyDescent="0.25">
      <c r="A15" s="42" t="s">
        <v>28</v>
      </c>
      <c r="B15" s="8" t="s">
        <v>2</v>
      </c>
      <c r="C15" s="49">
        <v>1712</v>
      </c>
      <c r="D15" s="31">
        <f t="shared" si="0"/>
        <v>5.969108469021303</v>
      </c>
      <c r="E15" s="51">
        <v>3791708</v>
      </c>
      <c r="F15" s="31">
        <f t="shared" si="1"/>
        <v>7.5835138273283729</v>
      </c>
      <c r="G15" s="51">
        <v>174</v>
      </c>
      <c r="H15" s="68">
        <f t="shared" si="2"/>
        <v>4.1686631528509821</v>
      </c>
      <c r="I15" s="53">
        <v>1774277</v>
      </c>
      <c r="J15" s="31">
        <f t="shared" si="3"/>
        <v>7.8851214943518864</v>
      </c>
      <c r="K15" s="51">
        <f t="shared" si="4"/>
        <v>1886</v>
      </c>
      <c r="L15" s="68">
        <f t="shared" si="5"/>
        <v>5.7403743722416678</v>
      </c>
      <c r="M15" s="51">
        <f t="shared" si="7"/>
        <v>5565985</v>
      </c>
      <c r="N15" s="31">
        <f t="shared" si="6"/>
        <v>7.6771214694783874</v>
      </c>
    </row>
    <row r="16" spans="1:14" x14ac:dyDescent="0.25">
      <c r="A16" s="42" t="s">
        <v>29</v>
      </c>
      <c r="B16" s="8" t="s">
        <v>3</v>
      </c>
      <c r="C16" s="49">
        <v>3399</v>
      </c>
      <c r="D16" s="31">
        <f t="shared" si="0"/>
        <v>11.851051218576758</v>
      </c>
      <c r="E16" s="51">
        <v>6784973</v>
      </c>
      <c r="F16" s="31">
        <f t="shared" si="1"/>
        <v>13.570121054561604</v>
      </c>
      <c r="G16" s="51">
        <v>0</v>
      </c>
      <c r="H16" s="68">
        <f t="shared" si="2"/>
        <v>0</v>
      </c>
      <c r="I16" s="51">
        <v>0</v>
      </c>
      <c r="J16" s="31">
        <f t="shared" si="3"/>
        <v>0</v>
      </c>
      <c r="K16" s="51">
        <f t="shared" si="4"/>
        <v>3399</v>
      </c>
      <c r="L16" s="68">
        <f t="shared" si="5"/>
        <v>10.345457312433419</v>
      </c>
      <c r="M16" s="51">
        <f t="shared" si="7"/>
        <v>6784973</v>
      </c>
      <c r="N16" s="31">
        <f t="shared" si="6"/>
        <v>9.3584624982157116</v>
      </c>
    </row>
    <row r="17" spans="1:20" x14ac:dyDescent="0.25">
      <c r="A17" s="42" t="s">
        <v>30</v>
      </c>
      <c r="B17" s="8" t="s">
        <v>4</v>
      </c>
      <c r="C17" s="50">
        <v>1120</v>
      </c>
      <c r="D17" s="31">
        <f t="shared" si="0"/>
        <v>3.9050242320700117</v>
      </c>
      <c r="E17" s="51">
        <v>2770400</v>
      </c>
      <c r="F17" s="31">
        <f t="shared" si="1"/>
        <v>5.5408714772420566</v>
      </c>
      <c r="G17" s="51">
        <v>581</v>
      </c>
      <c r="H17" s="68">
        <f t="shared" si="2"/>
        <v>13.919501677048396</v>
      </c>
      <c r="I17" s="51">
        <v>6051238</v>
      </c>
      <c r="J17" s="31">
        <f t="shared" si="3"/>
        <v>26.892501464674861</v>
      </c>
      <c r="K17" s="51">
        <f t="shared" si="4"/>
        <v>1701</v>
      </c>
      <c r="L17" s="68">
        <f t="shared" si="5"/>
        <v>5.1772941713590015</v>
      </c>
      <c r="M17" s="51">
        <f t="shared" si="7"/>
        <v>8821638</v>
      </c>
      <c r="N17" s="31">
        <f t="shared" si="6"/>
        <v>12.167619295734069</v>
      </c>
    </row>
    <row r="18" spans="1:20" x14ac:dyDescent="0.25">
      <c r="A18" s="42" t="s">
        <v>31</v>
      </c>
      <c r="B18" s="8" t="s">
        <v>5</v>
      </c>
      <c r="C18" s="49">
        <v>2968</v>
      </c>
      <c r="D18" s="31">
        <f t="shared" si="0"/>
        <v>10.34831421498553</v>
      </c>
      <c r="E18" s="51">
        <v>7481629</v>
      </c>
      <c r="F18" s="31">
        <f t="shared" si="1"/>
        <v>14.963451028518268</v>
      </c>
      <c r="G18" s="51">
        <v>195</v>
      </c>
      <c r="H18" s="68">
        <f t="shared" si="2"/>
        <v>4.6717776712985142</v>
      </c>
      <c r="I18" s="51">
        <v>733852</v>
      </c>
      <c r="J18" s="31">
        <f t="shared" si="3"/>
        <v>3.2613352812853464</v>
      </c>
      <c r="K18" s="51">
        <f t="shared" si="4"/>
        <v>3163</v>
      </c>
      <c r="L18" s="68">
        <f t="shared" si="5"/>
        <v>9.6271495967128295</v>
      </c>
      <c r="M18" s="51">
        <f t="shared" si="7"/>
        <v>8215481</v>
      </c>
      <c r="N18" s="31">
        <f t="shared" si="6"/>
        <v>11.331551480500176</v>
      </c>
    </row>
    <row r="19" spans="1:20" x14ac:dyDescent="0.25">
      <c r="A19" s="42" t="s">
        <v>32</v>
      </c>
      <c r="B19" s="8" t="s">
        <v>6</v>
      </c>
      <c r="C19" s="49">
        <v>3001</v>
      </c>
      <c r="D19" s="31">
        <f t="shared" si="0"/>
        <v>10.463372964680451</v>
      </c>
      <c r="E19" s="51">
        <v>3091238</v>
      </c>
      <c r="F19" s="31">
        <f t="shared" si="1"/>
        <v>6.1825557549692389</v>
      </c>
      <c r="G19" s="51">
        <v>1287</v>
      </c>
      <c r="H19" s="68">
        <f t="shared" si="2"/>
        <v>30.8337326305702</v>
      </c>
      <c r="I19" s="51">
        <v>2349512</v>
      </c>
      <c r="J19" s="31">
        <f t="shared" si="3"/>
        <v>10.441541863213967</v>
      </c>
      <c r="K19" s="51">
        <f t="shared" si="4"/>
        <v>4288</v>
      </c>
      <c r="L19" s="68">
        <f t="shared" si="5"/>
        <v>13.051285953431746</v>
      </c>
      <c r="M19" s="51">
        <f t="shared" si="7"/>
        <v>5440750</v>
      </c>
      <c r="N19" s="31">
        <f t="shared" si="6"/>
        <v>7.5043857709038981</v>
      </c>
    </row>
    <row r="20" spans="1:20" x14ac:dyDescent="0.25">
      <c r="A20" s="42" t="s">
        <v>33</v>
      </c>
      <c r="B20" s="8" t="s">
        <v>7</v>
      </c>
      <c r="C20" s="49">
        <v>4905</v>
      </c>
      <c r="D20" s="31">
        <f t="shared" si="0"/>
        <v>17.10191415919947</v>
      </c>
      <c r="E20" s="51">
        <v>6669219</v>
      </c>
      <c r="F20" s="31">
        <f t="shared" si="1"/>
        <v>13.338610068069878</v>
      </c>
      <c r="G20" s="51">
        <v>1018</v>
      </c>
      <c r="H20" s="68">
        <f t="shared" si="2"/>
        <v>24.389075227599424</v>
      </c>
      <c r="I20" s="51">
        <v>6448458</v>
      </c>
      <c r="J20" s="31">
        <f t="shared" si="3"/>
        <v>28.65779964527826</v>
      </c>
      <c r="K20" s="51">
        <f t="shared" si="4"/>
        <v>5923</v>
      </c>
      <c r="L20" s="68">
        <f t="shared" si="5"/>
        <v>18.027697458529904</v>
      </c>
      <c r="M20" s="51">
        <f t="shared" si="7"/>
        <v>13117677</v>
      </c>
      <c r="N20" s="31">
        <f t="shared" si="6"/>
        <v>18.093113748309211</v>
      </c>
    </row>
    <row r="21" spans="1:20" x14ac:dyDescent="0.25">
      <c r="A21" s="42" t="s">
        <v>34</v>
      </c>
      <c r="B21" s="8" t="s">
        <v>60</v>
      </c>
      <c r="C21" s="49">
        <v>96</v>
      </c>
      <c r="D21" s="31">
        <f t="shared" si="0"/>
        <v>0.33471636274885813</v>
      </c>
      <c r="E21" s="20">
        <v>122954</v>
      </c>
      <c r="F21" s="31">
        <f t="shared" si="1"/>
        <v>0.24591117225412207</v>
      </c>
      <c r="G21" s="51">
        <v>801</v>
      </c>
      <c r="H21" s="68">
        <f t="shared" si="2"/>
        <v>19.190225203641592</v>
      </c>
      <c r="I21" s="51">
        <v>4549223</v>
      </c>
      <c r="J21" s="31">
        <f t="shared" si="3"/>
        <v>20.217348283216189</v>
      </c>
      <c r="K21" s="51">
        <f t="shared" si="4"/>
        <v>897</v>
      </c>
      <c r="L21" s="68">
        <f t="shared" si="5"/>
        <v>2.7301780550905494</v>
      </c>
      <c r="M21" s="51">
        <f t="shared" si="7"/>
        <v>4672177</v>
      </c>
      <c r="N21" s="31">
        <f t="shared" si="6"/>
        <v>6.4442987819591906</v>
      </c>
    </row>
    <row r="22" spans="1:20" ht="15.75" thickBot="1" x14ac:dyDescent="0.3">
      <c r="A22" s="56"/>
      <c r="B22" s="57" t="s">
        <v>54</v>
      </c>
      <c r="C22" s="62">
        <f>SUM(C11:C21)</f>
        <v>28681</v>
      </c>
      <c r="D22" s="58">
        <f t="shared" ref="D22:N22" si="8">SUM(D11:D21)</f>
        <v>99.999999999999986</v>
      </c>
      <c r="E22" s="62">
        <f t="shared" si="8"/>
        <v>49999355</v>
      </c>
      <c r="F22" s="58">
        <f t="shared" si="8"/>
        <v>100.00000000000001</v>
      </c>
      <c r="G22" s="62">
        <f>SUM(G11:G21)</f>
        <v>4174</v>
      </c>
      <c r="H22" s="58">
        <f t="shared" si="8"/>
        <v>100</v>
      </c>
      <c r="I22" s="62">
        <f>SUM(I11:I21)</f>
        <v>22501581</v>
      </c>
      <c r="J22" s="59">
        <f t="shared" si="8"/>
        <v>100</v>
      </c>
      <c r="K22" s="62">
        <f t="shared" si="8"/>
        <v>32855</v>
      </c>
      <c r="L22" s="58">
        <f t="shared" si="8"/>
        <v>100</v>
      </c>
      <c r="M22" s="62">
        <f>SUM(M11:M21)+1</f>
        <v>72500937</v>
      </c>
      <c r="N22" s="59">
        <f t="shared" si="8"/>
        <v>99.999998620707487</v>
      </c>
    </row>
    <row r="23" spans="1:20" x14ac:dyDescent="0.25">
      <c r="M23" s="9"/>
    </row>
    <row r="25" spans="1:20" x14ac:dyDescent="0.25">
      <c r="B25" t="s">
        <v>62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K11:K21 M11:M22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59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3" t="s">
        <v>8</v>
      </c>
      <c r="C8" s="78" t="s">
        <v>56</v>
      </c>
      <c r="D8" s="78"/>
      <c r="E8" s="79"/>
      <c r="F8" s="79"/>
      <c r="G8" s="78" t="s">
        <v>57</v>
      </c>
      <c r="H8" s="78"/>
      <c r="I8" s="78"/>
      <c r="J8" s="78"/>
      <c r="K8" s="78" t="s">
        <v>58</v>
      </c>
      <c r="L8" s="78"/>
      <c r="M8" s="78"/>
      <c r="N8" s="80"/>
    </row>
    <row r="9" spans="1:14" ht="19.5" customHeight="1" x14ac:dyDescent="0.25">
      <c r="A9" s="5"/>
      <c r="B9" s="74"/>
      <c r="C9" s="76" t="s">
        <v>49</v>
      </c>
      <c r="D9" s="76"/>
      <c r="E9" s="76" t="s">
        <v>22</v>
      </c>
      <c r="F9" s="76"/>
      <c r="G9" s="76" t="s">
        <v>49</v>
      </c>
      <c r="H9" s="76"/>
      <c r="I9" s="76" t="s">
        <v>22</v>
      </c>
      <c r="J9" s="76"/>
      <c r="K9" s="76" t="s">
        <v>49</v>
      </c>
      <c r="L9" s="76"/>
      <c r="M9" s="76" t="s">
        <v>22</v>
      </c>
      <c r="N9" s="77"/>
    </row>
    <row r="10" spans="1:14" ht="18.75" customHeight="1" thickBot="1" x14ac:dyDescent="0.3">
      <c r="A10" s="6"/>
      <c r="B10" s="75"/>
      <c r="C10" s="67" t="s">
        <v>64</v>
      </c>
      <c r="D10" s="54" t="s">
        <v>51</v>
      </c>
      <c r="E10" s="71" t="s">
        <v>64</v>
      </c>
      <c r="F10" s="7" t="s">
        <v>51</v>
      </c>
      <c r="G10" s="71" t="s">
        <v>64</v>
      </c>
      <c r="H10" s="54" t="s">
        <v>51</v>
      </c>
      <c r="I10" s="71" t="s">
        <v>64</v>
      </c>
      <c r="J10" s="7" t="s">
        <v>51</v>
      </c>
      <c r="K10" s="71" t="s">
        <v>64</v>
      </c>
      <c r="L10" s="54" t="s">
        <v>51</v>
      </c>
      <c r="M10" s="71" t="s">
        <v>64</v>
      </c>
      <c r="N10" s="11" t="s">
        <v>51</v>
      </c>
    </row>
    <row r="11" spans="1:14" x14ac:dyDescent="0.25">
      <c r="A11" s="55" t="s">
        <v>24</v>
      </c>
      <c r="B11" s="10" t="s">
        <v>10</v>
      </c>
      <c r="C11" s="50">
        <v>527</v>
      </c>
      <c r="D11" s="31">
        <f>C11/C$25*100</f>
        <v>6.429965836993655</v>
      </c>
      <c r="E11" s="51">
        <v>2638789.7999999998</v>
      </c>
      <c r="F11" s="31">
        <f t="shared" ref="F11:F24" si="0">E11/E$25*100</f>
        <v>12.683550815093172</v>
      </c>
      <c r="G11" s="51">
        <v>0</v>
      </c>
      <c r="H11" s="68">
        <f t="shared" ref="H11:H24" si="1">G11/G$25*100</f>
        <v>0</v>
      </c>
      <c r="I11" s="63">
        <v>0</v>
      </c>
      <c r="J11" s="31">
        <f t="shared" ref="J11:J24" si="2">I11/I$25*100</f>
        <v>0</v>
      </c>
      <c r="K11" s="51">
        <f>C11+G11</f>
        <v>527</v>
      </c>
      <c r="L11" s="68">
        <f t="shared" ref="L11:L24" si="3">K11/K$25*100</f>
        <v>5.9893169678372544</v>
      </c>
      <c r="M11" s="51">
        <f t="shared" ref="M11:M24" si="4">E11+I11</f>
        <v>2638789.7999999998</v>
      </c>
      <c r="N11" s="31">
        <f t="shared" ref="N11:N24" si="5">M11/M$25*100</f>
        <v>10.731264312525298</v>
      </c>
    </row>
    <row r="12" spans="1:14" x14ac:dyDescent="0.25">
      <c r="A12" s="55" t="s">
        <v>25</v>
      </c>
      <c r="B12" s="10" t="s">
        <v>11</v>
      </c>
      <c r="C12" s="49">
        <v>901</v>
      </c>
      <c r="D12" s="31">
        <f t="shared" ref="D12:D24" si="6">C12/C$25*100</f>
        <v>10.993167398731089</v>
      </c>
      <c r="E12" s="51">
        <v>2160693.19</v>
      </c>
      <c r="F12" s="31">
        <f t="shared" si="0"/>
        <v>10.385541838607521</v>
      </c>
      <c r="G12" s="51">
        <v>0</v>
      </c>
      <c r="H12" s="68">
        <f t="shared" si="1"/>
        <v>0</v>
      </c>
      <c r="I12" s="63">
        <v>0</v>
      </c>
      <c r="J12" s="31">
        <f t="shared" si="2"/>
        <v>0</v>
      </c>
      <c r="K12" s="51">
        <f t="shared" ref="K12:K24" si="7">C12+G12</f>
        <v>901</v>
      </c>
      <c r="L12" s="68">
        <f t="shared" si="3"/>
        <v>10.239799977270145</v>
      </c>
      <c r="M12" s="51">
        <f t="shared" si="4"/>
        <v>2160693.19</v>
      </c>
      <c r="N12" s="31">
        <f t="shared" si="5"/>
        <v>8.786971103254773</v>
      </c>
    </row>
    <row r="13" spans="1:14" x14ac:dyDescent="0.25">
      <c r="A13" s="55" t="s">
        <v>26</v>
      </c>
      <c r="B13" s="10" t="s">
        <v>12</v>
      </c>
      <c r="C13" s="49">
        <v>1379</v>
      </c>
      <c r="D13" s="31">
        <f t="shared" si="6"/>
        <v>16.825280624694976</v>
      </c>
      <c r="E13" s="51">
        <v>3256366.07</v>
      </c>
      <c r="F13" s="31">
        <f t="shared" si="0"/>
        <v>15.651979752760244</v>
      </c>
      <c r="G13" s="51">
        <v>0</v>
      </c>
      <c r="H13" s="68">
        <f t="shared" si="1"/>
        <v>0</v>
      </c>
      <c r="I13" s="63">
        <v>0</v>
      </c>
      <c r="J13" s="31">
        <f t="shared" si="2"/>
        <v>0</v>
      </c>
      <c r="K13" s="51">
        <f t="shared" si="7"/>
        <v>1379</v>
      </c>
      <c r="L13" s="68">
        <f t="shared" si="3"/>
        <v>15.672235481304694</v>
      </c>
      <c r="M13" s="51">
        <f t="shared" si="4"/>
        <v>3256366.07</v>
      </c>
      <c r="N13" s="31">
        <f t="shared" si="5"/>
        <v>13.242784626312126</v>
      </c>
    </row>
    <row r="14" spans="1:14" x14ac:dyDescent="0.25">
      <c r="A14" s="55" t="s">
        <v>27</v>
      </c>
      <c r="B14" s="10" t="s">
        <v>20</v>
      </c>
      <c r="C14" s="49">
        <v>320</v>
      </c>
      <c r="D14" s="31">
        <f t="shared" si="6"/>
        <v>3.9043435822352368</v>
      </c>
      <c r="E14" s="51">
        <v>960299.51</v>
      </c>
      <c r="F14" s="31">
        <f t="shared" si="0"/>
        <v>4.615755158972525</v>
      </c>
      <c r="G14" s="51">
        <v>0</v>
      </c>
      <c r="H14" s="68">
        <f t="shared" si="1"/>
        <v>0</v>
      </c>
      <c r="I14" s="63">
        <v>0</v>
      </c>
      <c r="J14" s="31">
        <f t="shared" si="2"/>
        <v>0</v>
      </c>
      <c r="K14" s="51">
        <f t="shared" si="7"/>
        <v>320</v>
      </c>
      <c r="L14" s="68">
        <f t="shared" si="3"/>
        <v>3.6367769064666442</v>
      </c>
      <c r="M14" s="51">
        <f t="shared" si="4"/>
        <v>960299.51</v>
      </c>
      <c r="N14" s="31">
        <f t="shared" si="5"/>
        <v>3.9052856203243356</v>
      </c>
    </row>
    <row r="15" spans="1:14" x14ac:dyDescent="0.25">
      <c r="A15" s="55" t="s">
        <v>28</v>
      </c>
      <c r="B15" s="10" t="s">
        <v>14</v>
      </c>
      <c r="C15" s="49">
        <v>359</v>
      </c>
      <c r="D15" s="31">
        <f t="shared" si="6"/>
        <v>4.3801854563201559</v>
      </c>
      <c r="E15" s="51">
        <v>1178269.0799999998</v>
      </c>
      <c r="F15" s="31">
        <f t="shared" si="0"/>
        <v>5.6634430487919429</v>
      </c>
      <c r="G15" s="51">
        <v>533</v>
      </c>
      <c r="H15" s="68">
        <f t="shared" si="1"/>
        <v>88.391376451077946</v>
      </c>
      <c r="I15" s="63">
        <v>3394020.9</v>
      </c>
      <c r="J15" s="31">
        <f t="shared" si="2"/>
        <v>89.672217355069932</v>
      </c>
      <c r="K15" s="51">
        <f t="shared" si="7"/>
        <v>892</v>
      </c>
      <c r="L15" s="68">
        <f t="shared" si="3"/>
        <v>10.13751562677577</v>
      </c>
      <c r="M15" s="51">
        <f t="shared" si="4"/>
        <v>4572289.9799999995</v>
      </c>
      <c r="N15" s="31">
        <f t="shared" si="5"/>
        <v>18.594301178855172</v>
      </c>
    </row>
    <row r="16" spans="1:14" x14ac:dyDescent="0.25">
      <c r="A16" s="55" t="s">
        <v>29</v>
      </c>
      <c r="B16" s="10" t="s">
        <v>15</v>
      </c>
      <c r="C16" s="49">
        <v>221</v>
      </c>
      <c r="D16" s="31">
        <f t="shared" si="6"/>
        <v>2.6964372864812103</v>
      </c>
      <c r="E16" s="51">
        <v>633978.86</v>
      </c>
      <c r="F16" s="31">
        <f t="shared" si="0"/>
        <v>3.0472692771909462</v>
      </c>
      <c r="G16" s="51">
        <v>0</v>
      </c>
      <c r="H16" s="68">
        <f t="shared" si="1"/>
        <v>0</v>
      </c>
      <c r="I16" s="63">
        <v>0</v>
      </c>
      <c r="J16" s="31">
        <f t="shared" si="2"/>
        <v>0</v>
      </c>
      <c r="K16" s="51">
        <f t="shared" si="7"/>
        <v>221</v>
      </c>
      <c r="L16" s="68">
        <f t="shared" si="3"/>
        <v>2.5116490510285261</v>
      </c>
      <c r="M16" s="51">
        <f t="shared" si="4"/>
        <v>633978.86</v>
      </c>
      <c r="N16" s="31">
        <f t="shared" si="5"/>
        <v>2.5782253346641979</v>
      </c>
    </row>
    <row r="17" spans="1:14" x14ac:dyDescent="0.25">
      <c r="A17" s="55" t="s">
        <v>30</v>
      </c>
      <c r="B17" s="10" t="s">
        <v>16</v>
      </c>
      <c r="C17" s="50">
        <v>651</v>
      </c>
      <c r="D17" s="31">
        <f t="shared" si="6"/>
        <v>7.9428989751098094</v>
      </c>
      <c r="E17" s="51">
        <v>1425108.0899999999</v>
      </c>
      <c r="F17" s="31">
        <f t="shared" si="0"/>
        <v>6.8498941736531549</v>
      </c>
      <c r="G17" s="51">
        <v>0</v>
      </c>
      <c r="H17" s="68">
        <f t="shared" si="1"/>
        <v>0</v>
      </c>
      <c r="I17" s="63">
        <v>0</v>
      </c>
      <c r="J17" s="31">
        <f t="shared" si="2"/>
        <v>0</v>
      </c>
      <c r="K17" s="51">
        <f t="shared" si="7"/>
        <v>651</v>
      </c>
      <c r="L17" s="68">
        <f t="shared" si="3"/>
        <v>7.3985680190930783</v>
      </c>
      <c r="M17" s="51">
        <f t="shared" si="4"/>
        <v>1425108.0899999999</v>
      </c>
      <c r="N17" s="31">
        <f t="shared" si="5"/>
        <v>5.7955399053414896</v>
      </c>
    </row>
    <row r="18" spans="1:14" x14ac:dyDescent="0.25">
      <c r="A18" s="55" t="s">
        <v>31</v>
      </c>
      <c r="B18" s="10" t="s">
        <v>17</v>
      </c>
      <c r="C18" s="49">
        <v>457</v>
      </c>
      <c r="D18" s="31">
        <f t="shared" si="6"/>
        <v>5.5758906783796975</v>
      </c>
      <c r="E18" s="51">
        <v>1359621.99</v>
      </c>
      <c r="F18" s="31">
        <f t="shared" si="0"/>
        <v>6.5351300810254394</v>
      </c>
      <c r="G18" s="51">
        <v>0</v>
      </c>
      <c r="H18" s="68">
        <f t="shared" si="1"/>
        <v>0</v>
      </c>
      <c r="I18" s="63">
        <v>0</v>
      </c>
      <c r="J18" s="31">
        <f t="shared" si="2"/>
        <v>0</v>
      </c>
      <c r="K18" s="51">
        <f t="shared" si="7"/>
        <v>457</v>
      </c>
      <c r="L18" s="68">
        <f t="shared" si="3"/>
        <v>5.1937720195476755</v>
      </c>
      <c r="M18" s="51">
        <f t="shared" si="4"/>
        <v>1359621.99</v>
      </c>
      <c r="N18" s="31">
        <f t="shared" si="5"/>
        <v>5.5292251545809474</v>
      </c>
    </row>
    <row r="19" spans="1:14" x14ac:dyDescent="0.25">
      <c r="A19" s="55" t="s">
        <v>32</v>
      </c>
      <c r="B19" s="10" t="s">
        <v>9</v>
      </c>
      <c r="C19" s="49">
        <v>843</v>
      </c>
      <c r="D19" s="31">
        <f t="shared" si="6"/>
        <v>10.285505124450951</v>
      </c>
      <c r="E19" s="51">
        <v>1959683.64</v>
      </c>
      <c r="F19" s="31">
        <f t="shared" si="0"/>
        <v>9.4193736194700914</v>
      </c>
      <c r="G19" s="51">
        <v>0</v>
      </c>
      <c r="H19" s="68">
        <f t="shared" si="1"/>
        <v>0</v>
      </c>
      <c r="I19" s="63">
        <v>0</v>
      </c>
      <c r="J19" s="31">
        <f t="shared" si="2"/>
        <v>0</v>
      </c>
      <c r="K19" s="51">
        <f t="shared" si="7"/>
        <v>843</v>
      </c>
      <c r="L19" s="68">
        <f t="shared" si="3"/>
        <v>9.5806341629730642</v>
      </c>
      <c r="M19" s="51">
        <f t="shared" si="4"/>
        <v>1959683.64</v>
      </c>
      <c r="N19" s="31">
        <f t="shared" si="5"/>
        <v>7.9695181138610103</v>
      </c>
    </row>
    <row r="20" spans="1:14" x14ac:dyDescent="0.25">
      <c r="A20" s="55" t="s">
        <v>33</v>
      </c>
      <c r="B20" s="10" t="s">
        <v>13</v>
      </c>
      <c r="C20" s="49">
        <v>242</v>
      </c>
      <c r="D20" s="31">
        <f t="shared" si="6"/>
        <v>2.9526598340653978</v>
      </c>
      <c r="E20" s="51">
        <v>671523.25</v>
      </c>
      <c r="F20" s="31">
        <f t="shared" si="0"/>
        <v>3.2277293420231947</v>
      </c>
      <c r="G20" s="51">
        <v>0</v>
      </c>
      <c r="H20" s="68">
        <f t="shared" si="1"/>
        <v>0</v>
      </c>
      <c r="I20" s="63">
        <v>0</v>
      </c>
      <c r="J20" s="31">
        <f t="shared" si="2"/>
        <v>0</v>
      </c>
      <c r="K20" s="51">
        <f t="shared" si="7"/>
        <v>242</v>
      </c>
      <c r="L20" s="68">
        <f t="shared" si="3"/>
        <v>2.7503125355153997</v>
      </c>
      <c r="M20" s="51">
        <f t="shared" si="4"/>
        <v>671523.25</v>
      </c>
      <c r="N20" s="31">
        <f t="shared" si="5"/>
        <v>2.7309084974316651</v>
      </c>
    </row>
    <row r="21" spans="1:14" x14ac:dyDescent="0.25">
      <c r="A21" s="55" t="s">
        <v>34</v>
      </c>
      <c r="B21" s="10" t="s">
        <v>55</v>
      </c>
      <c r="C21" s="49">
        <v>469</v>
      </c>
      <c r="D21" s="31">
        <f t="shared" si="6"/>
        <v>5.7223035627135186</v>
      </c>
      <c r="E21" s="49">
        <v>1314746.71</v>
      </c>
      <c r="F21" s="31">
        <f t="shared" si="0"/>
        <v>6.3194335165542821</v>
      </c>
      <c r="G21" s="51">
        <v>0</v>
      </c>
      <c r="H21" s="68">
        <f t="shared" si="1"/>
        <v>0</v>
      </c>
      <c r="I21" s="63">
        <v>0</v>
      </c>
      <c r="J21" s="31">
        <f t="shared" si="2"/>
        <v>0</v>
      </c>
      <c r="K21" s="51">
        <f t="shared" si="7"/>
        <v>469</v>
      </c>
      <c r="L21" s="68">
        <f t="shared" si="3"/>
        <v>5.3301511535401751</v>
      </c>
      <c r="M21" s="51">
        <f t="shared" si="4"/>
        <v>1314746.71</v>
      </c>
      <c r="N21" s="31">
        <f t="shared" si="5"/>
        <v>5.3467291896584737</v>
      </c>
    </row>
    <row r="22" spans="1:14" x14ac:dyDescent="0.25">
      <c r="A22" s="55" t="s">
        <v>35</v>
      </c>
      <c r="B22" s="10" t="s">
        <v>19</v>
      </c>
      <c r="C22" s="49">
        <v>91</v>
      </c>
      <c r="D22" s="31">
        <f t="shared" si="6"/>
        <v>1.1102977061981454</v>
      </c>
      <c r="E22" s="51">
        <v>172318.81</v>
      </c>
      <c r="F22" s="31">
        <f t="shared" si="0"/>
        <v>0.82826391970720281</v>
      </c>
      <c r="G22" s="51">
        <v>0</v>
      </c>
      <c r="H22" s="68">
        <f t="shared" si="1"/>
        <v>0</v>
      </c>
      <c r="I22" s="63">
        <v>0</v>
      </c>
      <c r="J22" s="31">
        <f t="shared" si="2"/>
        <v>0</v>
      </c>
      <c r="K22" s="51">
        <f t="shared" si="7"/>
        <v>91</v>
      </c>
      <c r="L22" s="68">
        <f t="shared" si="3"/>
        <v>1.0342084327764518</v>
      </c>
      <c r="M22" s="51">
        <f t="shared" si="4"/>
        <v>172318.81</v>
      </c>
      <c r="N22" s="31">
        <f t="shared" si="5"/>
        <v>0.70077529332947519</v>
      </c>
    </row>
    <row r="23" spans="1:14" x14ac:dyDescent="0.25">
      <c r="A23" s="55" t="s">
        <v>36</v>
      </c>
      <c r="B23" s="10" t="s">
        <v>18</v>
      </c>
      <c r="C23" s="49">
        <v>484</v>
      </c>
      <c r="D23" s="31">
        <f t="shared" si="6"/>
        <v>5.9053196681307956</v>
      </c>
      <c r="E23" s="51">
        <v>1290874.3999999999</v>
      </c>
      <c r="F23" s="31">
        <f t="shared" si="0"/>
        <v>6.2046893800722254</v>
      </c>
      <c r="G23" s="51">
        <v>0</v>
      </c>
      <c r="H23" s="68">
        <f t="shared" si="1"/>
        <v>0</v>
      </c>
      <c r="I23" s="63">
        <v>0</v>
      </c>
      <c r="J23" s="31">
        <f t="shared" si="2"/>
        <v>0</v>
      </c>
      <c r="K23" s="51">
        <f t="shared" si="7"/>
        <v>484</v>
      </c>
      <c r="L23" s="68">
        <f t="shared" si="3"/>
        <v>5.5006250710307993</v>
      </c>
      <c r="M23" s="51">
        <f t="shared" si="4"/>
        <v>1290874.3999999999</v>
      </c>
      <c r="N23" s="31">
        <f t="shared" si="5"/>
        <v>5.2496467815179919</v>
      </c>
    </row>
    <row r="24" spans="1:14" x14ac:dyDescent="0.25">
      <c r="A24" s="55" t="s">
        <v>37</v>
      </c>
      <c r="B24" s="10" t="s">
        <v>23</v>
      </c>
      <c r="C24" s="49">
        <v>1252</v>
      </c>
      <c r="D24" s="31">
        <f t="shared" si="6"/>
        <v>15.275744265495364</v>
      </c>
      <c r="E24" s="52">
        <v>1782545.68</v>
      </c>
      <c r="F24" s="31">
        <f t="shared" si="0"/>
        <v>8.5679460760780639</v>
      </c>
      <c r="G24" s="51">
        <v>70</v>
      </c>
      <c r="H24" s="68">
        <f t="shared" si="1"/>
        <v>11.608623548922056</v>
      </c>
      <c r="I24" s="63">
        <v>390898.22</v>
      </c>
      <c r="J24" s="31">
        <f t="shared" si="2"/>
        <v>10.327782644930071</v>
      </c>
      <c r="K24" s="51">
        <f t="shared" si="7"/>
        <v>1322</v>
      </c>
      <c r="L24" s="68">
        <f t="shared" si="3"/>
        <v>15.024434594840322</v>
      </c>
      <c r="M24" s="51">
        <f t="shared" si="4"/>
        <v>2173443.9</v>
      </c>
      <c r="N24" s="31">
        <f t="shared" si="5"/>
        <v>8.8388248883430585</v>
      </c>
    </row>
    <row r="25" spans="1:14" ht="15.75" thickBot="1" x14ac:dyDescent="0.3">
      <c r="A25" s="56"/>
      <c r="B25" s="57" t="s">
        <v>54</v>
      </c>
      <c r="C25" s="64">
        <f>SUM(C11:C24)</f>
        <v>8196</v>
      </c>
      <c r="D25" s="65">
        <f t="shared" ref="D25:N25" si="8">SUM(D11:D24)</f>
        <v>100.00000000000001</v>
      </c>
      <c r="E25" s="64">
        <f t="shared" si="8"/>
        <v>20804819.079999998</v>
      </c>
      <c r="F25" s="65">
        <f t="shared" si="8"/>
        <v>100</v>
      </c>
      <c r="G25" s="64">
        <f>SUM(G11:G24)</f>
        <v>603</v>
      </c>
      <c r="H25" s="65">
        <f t="shared" si="8"/>
        <v>100</v>
      </c>
      <c r="I25" s="64">
        <f t="shared" si="8"/>
        <v>3784919.12</v>
      </c>
      <c r="J25" s="66">
        <f t="shared" si="8"/>
        <v>100</v>
      </c>
      <c r="K25" s="62">
        <f>SUM(K11:K24)</f>
        <v>8799</v>
      </c>
      <c r="L25" s="65">
        <f t="shared" si="8"/>
        <v>100</v>
      </c>
      <c r="M25" s="62">
        <f>SUM(M11:M24)</f>
        <v>24589738.199999996</v>
      </c>
      <c r="N25" s="59">
        <f t="shared" si="8"/>
        <v>100.00000000000003</v>
      </c>
    </row>
    <row r="28" spans="1:14" x14ac:dyDescent="0.25">
      <c r="B28" t="s">
        <v>63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72"/>
      <c r="J31" s="14"/>
      <c r="K31" s="14"/>
      <c r="L31" s="14"/>
      <c r="M31" s="7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2023-04-25T13:07:09Z</cp:lastPrinted>
  <dcterms:created xsi:type="dcterms:W3CDTF">2018-01-08T12:56:16Z</dcterms:created>
  <dcterms:modified xsi:type="dcterms:W3CDTF">2023-05-11T13:25:48Z</dcterms:modified>
</cp:coreProperties>
</file>