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9200" windowHeight="12180"/>
  </bookViews>
  <sheets>
    <sheet name="BiH" sheetId="21" r:id="rId1"/>
    <sheet name="FBiH" sheetId="22" r:id="rId2"/>
    <sheet name="Teritorija FBiH" sheetId="24" state="hidden" r:id="rId3"/>
    <sheet name="RS" sheetId="23" r:id="rId4"/>
    <sheet name="Teritorija RS" sheetId="25" state="hidden" r:id="rId5"/>
  </sheets>
  <calcPr calcId="145621"/>
</workbook>
</file>

<file path=xl/calcChain.xml><?xml version="1.0" encoding="utf-8"?>
<calcChain xmlns="http://schemas.openxmlformats.org/spreadsheetml/2006/main">
  <c r="C37" i="22" l="1"/>
  <c r="C32" i="22"/>
  <c r="C38" i="22" s="1"/>
  <c r="C32" i="23"/>
  <c r="C37" i="23"/>
  <c r="C38" i="23"/>
  <c r="E33" i="21" l="1"/>
  <c r="E36" i="21"/>
  <c r="E35" i="21"/>
  <c r="E34" i="21"/>
  <c r="E14" i="21"/>
  <c r="E31" i="21"/>
  <c r="E30" i="21"/>
  <c r="E29" i="21"/>
  <c r="E28" i="21"/>
  <c r="E27" i="21"/>
  <c r="E26" i="21"/>
  <c r="E25" i="21"/>
  <c r="E24" i="21"/>
  <c r="E23" i="21"/>
  <c r="E22" i="21"/>
  <c r="E21" i="21"/>
  <c r="E20" i="21"/>
  <c r="E19" i="21"/>
  <c r="E18" i="21"/>
  <c r="E17" i="21"/>
  <c r="E16" i="21"/>
  <c r="E15" i="21"/>
  <c r="E37" i="23"/>
  <c r="E32" i="23"/>
  <c r="E37" i="22"/>
  <c r="E32" i="22"/>
  <c r="E38" i="23" l="1"/>
  <c r="F37" i="23" s="1"/>
  <c r="E38" i="22"/>
  <c r="F37" i="22" s="1"/>
  <c r="F36" i="23" l="1"/>
  <c r="F34" i="23"/>
  <c r="F31" i="23"/>
  <c r="F29" i="23"/>
  <c r="F27" i="23"/>
  <c r="F25" i="23"/>
  <c r="F23" i="23"/>
  <c r="F21" i="23"/>
  <c r="F19" i="23"/>
  <c r="F17" i="23"/>
  <c r="F15" i="23"/>
  <c r="F26" i="23"/>
  <c r="F22" i="23"/>
  <c r="F16" i="23"/>
  <c r="F35" i="23"/>
  <c r="F33" i="23"/>
  <c r="F30" i="23"/>
  <c r="F28" i="23"/>
  <c r="F24" i="23"/>
  <c r="F20" i="23"/>
  <c r="F18" i="23"/>
  <c r="F14" i="23"/>
  <c r="F32" i="23"/>
  <c r="F38" i="23" s="1"/>
  <c r="F36" i="22"/>
  <c r="F34" i="22"/>
  <c r="F31" i="22"/>
  <c r="F29" i="22"/>
  <c r="F27" i="22"/>
  <c r="F25" i="22"/>
  <c r="F23" i="22"/>
  <c r="F21" i="22"/>
  <c r="F19" i="22"/>
  <c r="F17" i="22"/>
  <c r="F15" i="22"/>
  <c r="F30" i="22"/>
  <c r="F26" i="22"/>
  <c r="F22" i="22"/>
  <c r="F18" i="22"/>
  <c r="F14" i="22"/>
  <c r="F35" i="22"/>
  <c r="F33" i="22"/>
  <c r="F28" i="22"/>
  <c r="F24" i="22"/>
  <c r="F20" i="22"/>
  <c r="F16" i="22"/>
  <c r="F32" i="22"/>
  <c r="F38" i="22" s="1"/>
  <c r="E32" i="21" l="1"/>
  <c r="E37" i="21"/>
  <c r="E38" i="21" l="1"/>
  <c r="F32" i="21" s="1"/>
  <c r="D14" i="22"/>
  <c r="D33" i="22"/>
  <c r="D28" i="22"/>
  <c r="D24" i="22"/>
  <c r="D20" i="22"/>
  <c r="D16" i="22"/>
  <c r="F17" i="21" l="1"/>
  <c r="F23" i="21"/>
  <c r="F29" i="21"/>
  <c r="F16" i="21"/>
  <c r="F20" i="21"/>
  <c r="F24" i="21"/>
  <c r="F28" i="21"/>
  <c r="F33" i="21"/>
  <c r="F15" i="21"/>
  <c r="F27" i="21"/>
  <c r="F34" i="21"/>
  <c r="F19" i="21"/>
  <c r="F25" i="21"/>
  <c r="F14" i="21"/>
  <c r="F18" i="21"/>
  <c r="F22" i="21"/>
  <c r="F26" i="21"/>
  <c r="F30" i="21"/>
  <c r="F35" i="21"/>
  <c r="F21" i="21"/>
  <c r="F31" i="21"/>
  <c r="F36" i="21"/>
  <c r="F37" i="21"/>
  <c r="F38" i="21" s="1"/>
  <c r="D15" i="22"/>
  <c r="D19" i="22"/>
  <c r="D23" i="22"/>
  <c r="D27" i="22"/>
  <c r="D31" i="22"/>
  <c r="D36" i="22"/>
  <c r="D18" i="22"/>
  <c r="D22" i="22"/>
  <c r="D26" i="22"/>
  <c r="D30" i="22"/>
  <c r="D35" i="22"/>
  <c r="D17" i="22"/>
  <c r="D21" i="22"/>
  <c r="D25" i="22"/>
  <c r="D29" i="22"/>
  <c r="D34" i="22"/>
  <c r="D32" i="22"/>
  <c r="D37" i="22"/>
  <c r="D38" i="22" s="1"/>
  <c r="C34" i="21"/>
  <c r="C35" i="21"/>
  <c r="C36" i="21"/>
  <c r="C33" i="21"/>
  <c r="C15" i="21"/>
  <c r="C16" i="21"/>
  <c r="C17" i="21"/>
  <c r="C18" i="21"/>
  <c r="C19" i="21"/>
  <c r="C20" i="21"/>
  <c r="C21" i="21"/>
  <c r="C22" i="21"/>
  <c r="C23" i="21"/>
  <c r="C24" i="21"/>
  <c r="C25" i="21"/>
  <c r="C26" i="21"/>
  <c r="C27" i="21"/>
  <c r="C28" i="21"/>
  <c r="C29" i="21"/>
  <c r="C30" i="21"/>
  <c r="C31" i="21"/>
  <c r="C14" i="21"/>
  <c r="E28" i="25" l="1"/>
  <c r="E33" i="25" l="1"/>
  <c r="E28" i="24" l="1"/>
  <c r="E33" i="24"/>
  <c r="E34" i="24" l="1"/>
  <c r="C33" i="25"/>
  <c r="H32" i="25"/>
  <c r="G32" i="25"/>
  <c r="H31" i="25"/>
  <c r="G31" i="25"/>
  <c r="H30" i="25"/>
  <c r="G30" i="25"/>
  <c r="H29" i="25"/>
  <c r="G29" i="25"/>
  <c r="E34" i="25"/>
  <c r="C28" i="25"/>
  <c r="H27" i="25"/>
  <c r="G27" i="25"/>
  <c r="G26" i="25"/>
  <c r="H25" i="25"/>
  <c r="G25" i="25"/>
  <c r="H24" i="25"/>
  <c r="G24" i="25"/>
  <c r="H23" i="25"/>
  <c r="G23" i="25"/>
  <c r="H22" i="25"/>
  <c r="G22" i="25"/>
  <c r="G21" i="25"/>
  <c r="H20" i="25"/>
  <c r="G20" i="25"/>
  <c r="H19" i="25"/>
  <c r="G19" i="25"/>
  <c r="H18" i="25"/>
  <c r="G18" i="25"/>
  <c r="H17" i="25"/>
  <c r="G17" i="25"/>
  <c r="H16" i="25"/>
  <c r="G16" i="25"/>
  <c r="H15" i="25"/>
  <c r="G15" i="25"/>
  <c r="G14" i="25"/>
  <c r="G13" i="25"/>
  <c r="H12" i="25"/>
  <c r="G12" i="25"/>
  <c r="H11" i="25"/>
  <c r="G11" i="25"/>
  <c r="H10" i="25"/>
  <c r="G10" i="25"/>
  <c r="C33" i="24"/>
  <c r="G32" i="24"/>
  <c r="H31" i="24"/>
  <c r="G31" i="24"/>
  <c r="H30" i="24"/>
  <c r="G30" i="24"/>
  <c r="H29" i="24"/>
  <c r="G29" i="24"/>
  <c r="C28" i="24"/>
  <c r="H27" i="24"/>
  <c r="G27" i="24"/>
  <c r="H26" i="24"/>
  <c r="G26" i="24"/>
  <c r="H25" i="24"/>
  <c r="G25" i="24"/>
  <c r="H24" i="24"/>
  <c r="G24" i="24"/>
  <c r="H23" i="24"/>
  <c r="G23" i="24"/>
  <c r="H22" i="24"/>
  <c r="G22" i="24"/>
  <c r="H21" i="24"/>
  <c r="G21" i="24"/>
  <c r="H20" i="24"/>
  <c r="G20" i="24"/>
  <c r="H19" i="24"/>
  <c r="G19" i="24"/>
  <c r="H18" i="24"/>
  <c r="G18" i="24"/>
  <c r="H17" i="24"/>
  <c r="G17" i="24"/>
  <c r="H16" i="24"/>
  <c r="G16" i="24"/>
  <c r="H15" i="24"/>
  <c r="G15" i="24"/>
  <c r="H14" i="24"/>
  <c r="G14" i="24"/>
  <c r="G13" i="24"/>
  <c r="H12" i="24"/>
  <c r="G12" i="24"/>
  <c r="H11" i="24"/>
  <c r="G11" i="24"/>
  <c r="H10" i="24"/>
  <c r="G10" i="24"/>
  <c r="C34" i="24" l="1"/>
  <c r="D31" i="24" s="1"/>
  <c r="F30" i="24"/>
  <c r="H33" i="25"/>
  <c r="G33" i="25"/>
  <c r="H28" i="25"/>
  <c r="H33" i="24"/>
  <c r="G28" i="25"/>
  <c r="C34" i="25"/>
  <c r="F28" i="25"/>
  <c r="F32" i="24"/>
  <c r="D17" i="24"/>
  <c r="G28" i="24"/>
  <c r="G33" i="24"/>
  <c r="H28" i="24"/>
  <c r="D22" i="24" l="1"/>
  <c r="F19" i="24"/>
  <c r="D14" i="24"/>
  <c r="D32" i="24"/>
  <c r="I32" i="24" s="1"/>
  <c r="D25" i="24"/>
  <c r="D33" i="24"/>
  <c r="F14" i="24"/>
  <c r="I14" i="24" s="1"/>
  <c r="D11" i="24"/>
  <c r="D18" i="24"/>
  <c r="D26" i="24"/>
  <c r="D12" i="24"/>
  <c r="D21" i="24"/>
  <c r="D29" i="24"/>
  <c r="D28" i="24"/>
  <c r="D34" i="24" s="1"/>
  <c r="D13" i="24"/>
  <c r="D16" i="24"/>
  <c r="D20" i="24"/>
  <c r="D24" i="24"/>
  <c r="D30" i="24"/>
  <c r="I30" i="24" s="1"/>
  <c r="D10" i="24"/>
  <c r="D15" i="24"/>
  <c r="D19" i="24"/>
  <c r="D23" i="24"/>
  <c r="D27" i="24"/>
  <c r="F10" i="24"/>
  <c r="F27" i="24"/>
  <c r="I27" i="24" s="1"/>
  <c r="F22" i="24"/>
  <c r="I22" i="24" s="1"/>
  <c r="F33" i="24"/>
  <c r="I33" i="24" s="1"/>
  <c r="F28" i="24"/>
  <c r="F15" i="24"/>
  <c r="F23" i="24"/>
  <c r="I23" i="24" s="1"/>
  <c r="F31" i="24"/>
  <c r="I31" i="24" s="1"/>
  <c r="F18" i="24"/>
  <c r="I18" i="24" s="1"/>
  <c r="F26" i="24"/>
  <c r="I26" i="24" s="1"/>
  <c r="F11" i="24"/>
  <c r="F12" i="24"/>
  <c r="F17" i="24"/>
  <c r="I17" i="24" s="1"/>
  <c r="F21" i="24"/>
  <c r="F25" i="24"/>
  <c r="I25" i="24" s="1"/>
  <c r="F29" i="24"/>
  <c r="F13" i="24"/>
  <c r="I13" i="24" s="1"/>
  <c r="F16" i="24"/>
  <c r="I16" i="24" s="1"/>
  <c r="F20" i="24"/>
  <c r="I20" i="24" s="1"/>
  <c r="F24" i="24"/>
  <c r="I24" i="24" s="1"/>
  <c r="G34" i="25"/>
  <c r="D31" i="25"/>
  <c r="D29" i="25"/>
  <c r="D27" i="25"/>
  <c r="D26" i="25"/>
  <c r="D24" i="25"/>
  <c r="D22" i="25"/>
  <c r="D21" i="25"/>
  <c r="D19" i="25"/>
  <c r="D17" i="25"/>
  <c r="D15" i="25"/>
  <c r="D14" i="25"/>
  <c r="D13" i="25"/>
  <c r="D11" i="25"/>
  <c r="D33" i="25"/>
  <c r="D32" i="25"/>
  <c r="D30" i="25"/>
  <c r="D25" i="25"/>
  <c r="D23" i="25"/>
  <c r="D20" i="25"/>
  <c r="D18" i="25"/>
  <c r="D16" i="25"/>
  <c r="D12" i="25"/>
  <c r="D10" i="25"/>
  <c r="D28" i="25"/>
  <c r="D34" i="25" s="1"/>
  <c r="F32" i="25"/>
  <c r="I32" i="25" s="1"/>
  <c r="F30" i="25"/>
  <c r="I30" i="25" s="1"/>
  <c r="F25" i="25"/>
  <c r="I25" i="25" s="1"/>
  <c r="F23" i="25"/>
  <c r="I23" i="25" s="1"/>
  <c r="F20" i="25"/>
  <c r="I20" i="25" s="1"/>
  <c r="F18" i="25"/>
  <c r="I18" i="25" s="1"/>
  <c r="F16" i="25"/>
  <c r="I16" i="25" s="1"/>
  <c r="F12" i="25"/>
  <c r="I12" i="25" s="1"/>
  <c r="F10" i="25"/>
  <c r="I10" i="25" s="1"/>
  <c r="F33" i="25"/>
  <c r="I33" i="25" s="1"/>
  <c r="F31" i="25"/>
  <c r="I31" i="25" s="1"/>
  <c r="F29" i="25"/>
  <c r="I29" i="25" s="1"/>
  <c r="F27" i="25"/>
  <c r="I27" i="25" s="1"/>
  <c r="F26" i="25"/>
  <c r="I26" i="25" s="1"/>
  <c r="F24" i="25"/>
  <c r="I24" i="25" s="1"/>
  <c r="F22" i="25"/>
  <c r="I22" i="25" s="1"/>
  <c r="F21" i="25"/>
  <c r="I21" i="25" s="1"/>
  <c r="F19" i="25"/>
  <c r="I19" i="25" s="1"/>
  <c r="F17" i="25"/>
  <c r="I17" i="25" s="1"/>
  <c r="F15" i="25"/>
  <c r="I15" i="25" s="1"/>
  <c r="F14" i="25"/>
  <c r="I14" i="25" s="1"/>
  <c r="F13" i="25"/>
  <c r="I13" i="25" s="1"/>
  <c r="F11" i="25"/>
  <c r="I11" i="25" s="1"/>
  <c r="G34" i="24"/>
  <c r="I21" i="24"/>
  <c r="I19" i="24" l="1"/>
  <c r="I11" i="24"/>
  <c r="I28" i="24"/>
  <c r="I29" i="24"/>
  <c r="I12" i="24"/>
  <c r="I15" i="24"/>
  <c r="I10" i="24"/>
  <c r="F34" i="24"/>
  <c r="F34" i="25"/>
  <c r="I28" i="25"/>
  <c r="C37" i="21" l="1"/>
  <c r="C32" i="21"/>
  <c r="C38" i="21" l="1"/>
  <c r="D14" i="21" s="1"/>
  <c r="D33" i="21" l="1"/>
  <c r="D18" i="21"/>
  <c r="D26" i="21"/>
  <c r="D30" i="21"/>
  <c r="D34" i="21"/>
  <c r="D36" i="21"/>
  <c r="D15" i="21"/>
  <c r="D17" i="21"/>
  <c r="D19" i="21"/>
  <c r="D21" i="21"/>
  <c r="D23" i="21"/>
  <c r="D25" i="21"/>
  <c r="D27" i="21"/>
  <c r="D29" i="21"/>
  <c r="D31" i="21"/>
  <c r="D35" i="21"/>
  <c r="D37" i="21"/>
  <c r="D16" i="21"/>
  <c r="D20" i="21"/>
  <c r="D22" i="21"/>
  <c r="D24" i="21"/>
  <c r="D28" i="21"/>
  <c r="D32" i="21"/>
  <c r="D38" i="21" l="1"/>
  <c r="D36" i="23" l="1"/>
  <c r="D34" i="23"/>
  <c r="D30" i="23"/>
  <c r="D28" i="23"/>
  <c r="D26" i="23"/>
  <c r="D24" i="23"/>
  <c r="D22" i="23"/>
  <c r="D20" i="23"/>
  <c r="D18" i="23"/>
  <c r="D16" i="23"/>
  <c r="D14" i="23"/>
  <c r="D35" i="23"/>
  <c r="D33" i="23"/>
  <c r="D31" i="23"/>
  <c r="D29" i="23"/>
  <c r="D27" i="23"/>
  <c r="D25" i="23"/>
  <c r="D23" i="23"/>
  <c r="D21" i="23"/>
  <c r="D19" i="23"/>
  <c r="D17" i="23"/>
  <c r="D15" i="23"/>
  <c r="D32" i="23"/>
  <c r="D37" i="23"/>
  <c r="D38" i="23" l="1"/>
</calcChain>
</file>

<file path=xl/sharedStrings.xml><?xml version="1.0" encoding="utf-8"?>
<sst xmlns="http://schemas.openxmlformats.org/spreadsheetml/2006/main" count="328" uniqueCount="76">
  <si>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</si>
  <si>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</si>
  <si>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</si>
  <si>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</si>
  <si>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</si>
  <si>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</si>
  <si>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</si>
  <si>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</si>
  <si>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</si>
  <si>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</si>
  <si>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</si>
  <si>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</si>
  <si>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</si>
  <si>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</si>
  <si>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</si>
  <si>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</si>
  <si>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</si>
  <si>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</si>
  <si>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</si>
  <si>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19.99</t>
  </si>
  <si>
    <t>19.20-29</t>
  </si>
  <si>
    <t>19.30-39</t>
  </si>
  <si>
    <t>19.01-09</t>
  </si>
  <si>
    <t>01-18</t>
  </si>
  <si>
    <t>01-19</t>
  </si>
  <si>
    <t>(%)</t>
  </si>
  <si>
    <t xml:space="preserve"> (%)</t>
  </si>
  <si>
    <t>-</t>
  </si>
  <si>
    <t>I-VI-2019</t>
  </si>
  <si>
    <t>PREMIJA PO VRSTAMA OSIGURANJA U BOSNI I HERCEGOVINI</t>
  </si>
  <si>
    <t>PREMIJA PO VRSTAMA OSIGURANJA U FEDERACIJI BOSNE I HERCEGOVINE</t>
  </si>
  <si>
    <t>PREMIJA PO VRSTAMA OSIGURANJA U REPUBLICI SRPSKOJ</t>
  </si>
  <si>
    <t>Šifra</t>
  </si>
  <si>
    <t>Vrsta osiguranja</t>
  </si>
  <si>
    <t>Premija</t>
  </si>
  <si>
    <t>Udio</t>
  </si>
  <si>
    <t>Životno i neživotno osiguranje</t>
  </si>
  <si>
    <t>Promjena iznosa premije</t>
  </si>
  <si>
    <t>Promjena udjela</t>
  </si>
  <si>
    <t xml:space="preserve"> Apsolutno (KM)</t>
  </si>
  <si>
    <t>Relativno (%)</t>
  </si>
  <si>
    <t>Osiguranje od nezgode</t>
  </si>
  <si>
    <t>Zdravstveno osiguranje</t>
  </si>
  <si>
    <t>Osiguranje cestovnih vozila</t>
  </si>
  <si>
    <t>Osiguranje tračnih vozila</t>
  </si>
  <si>
    <t>Osiguranje zračnih letjelica</t>
  </si>
  <si>
    <t>Osiguranje plovila</t>
  </si>
  <si>
    <t xml:space="preserve">Osiguranje robe u prevozu </t>
  </si>
  <si>
    <t>Osiguranje od požara i elementarnih nepogoda</t>
  </si>
  <si>
    <t xml:space="preserve">Ostala osiguranja imovine </t>
  </si>
  <si>
    <t>Osiguranje od odgovornosti za upotrebu motornih vozila</t>
  </si>
  <si>
    <t>Osiguranje od odgovornosti za upotrebu zračnih letjelica</t>
  </si>
  <si>
    <t>Osiguranje od odgovornosti za upotrebu plovila</t>
  </si>
  <si>
    <t>Ostala osiguranja od odgovornosti</t>
  </si>
  <si>
    <t>Osiguranje kredita</t>
  </si>
  <si>
    <t>Osiguranje jemstva</t>
  </si>
  <si>
    <t>Osiguranje raznih finansijskih gubitaka</t>
  </si>
  <si>
    <t xml:space="preserve">Osiguranje troškova pravne zaštite </t>
  </si>
  <si>
    <t>Osiguranje pomoći</t>
  </si>
  <si>
    <t>NEŽIVOTNA OSIGURANJA</t>
  </si>
  <si>
    <t>Životna osiguranja</t>
  </si>
  <si>
    <t>Rente</t>
  </si>
  <si>
    <t>Dodatna osiguranja uz osiguranje života</t>
  </si>
  <si>
    <t xml:space="preserve">Druge vrste  životnih osiguranja </t>
  </si>
  <si>
    <t>ŽIVOTNA OSIGURANJA</t>
  </si>
  <si>
    <t>NEŽIVOTNA I ŽIVOTNA OSIGURANJA</t>
  </si>
  <si>
    <t>I-VI-2020</t>
  </si>
  <si>
    <t>PREMIJA PO VRSTAMA OSIGURANJA U REPUBLICI SRPSKOJ*</t>
  </si>
  <si>
    <t>PREMIJA PO VRSTAMA OSIGURANJA U FEDERACIJI BOSNE I HERCEGOVINE*</t>
  </si>
  <si>
    <t>I-IX-2021</t>
  </si>
  <si>
    <t>I-IX-2022</t>
  </si>
  <si>
    <t xml:space="preserve">Osiguranje robe u prijevozu </t>
  </si>
  <si>
    <t>Osiguranje jamstva</t>
  </si>
  <si>
    <t>Osiguranje raznih financijskih gubitaka</t>
  </si>
  <si>
    <t>*Podaci su dati na osnovu nerevidiranih izvješća društava sa sjedištem u Federaciji Bosne i Hercegovine.</t>
  </si>
  <si>
    <t>*Podaci su dati na osnovu nerevidiranih izvješća društava sa sjedištem u Republici Srpskoj.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</si>
</sst>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\+#,##0.00_ ;\-#,##0.00\ "/>
    <numFmt numFmtId="165" formatCode="_-* #,##0.00\ [$€]_-;\-* #,##0.00\ [$€]_-;_-* &quot;-&quot;??\ [$€]_-;_-@_-"/>
    <numFmt numFmtId="166" formatCode="_(* #,##0.00_);_(* \(#,##0.00\);_(* &quot;-&quot;??_);_(@_)"/>
    <numFmt numFmtId="167" formatCode="[$-1141A]#,##0;\(#,##0\)"/>
    <numFmt numFmtId="168" formatCode="\+#,##0_ ;\-#,##0\ "/>
  </numFmts>
  <fonts count="43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Cambria"/>
      <family val="1"/>
      <scheme val="major"/>
    </font>
    <font>
      <sz val="10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mbria"/>
      <family val="1"/>
      <scheme val="major"/>
    </font>
    <font>
      <b/>
      <i/>
      <sz val="10"/>
      <color theme="1"/>
      <name val="Cambria"/>
      <family val="1"/>
      <scheme val="major"/>
    </font>
    <font>
      <i/>
      <sz val="11"/>
      <color theme="1"/>
      <name val="Calibri"/>
      <family val="2"/>
      <charset val="238"/>
      <scheme val="minor"/>
    </font>
    <font>
      <sz val="10"/>
      <color theme="1"/>
      <name val="Cambria"/>
      <family val="1"/>
      <charset val="238"/>
      <scheme val="major"/>
    </font>
    <font>
      <b/>
      <sz val="10"/>
      <color theme="1"/>
      <name val="Cambria"/>
      <family val="1"/>
      <charset val="238"/>
      <scheme val="major"/>
    </font>
    <font>
      <sz val="10"/>
      <name val="Arial"/>
      <family val="2"/>
      <charset val="238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name val="Arial CE"/>
      <charset val="238"/>
    </font>
    <font>
      <b/>
      <sz val="11"/>
      <color indexed="63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10"/>
      <name val="Calibri"/>
      <family val="2"/>
      <charset val="204"/>
    </font>
    <font>
      <b/>
      <sz val="11"/>
      <color theme="1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9"/>
      <color rgb="FF000000"/>
      <name val="Calibri"/>
      <family val="2"/>
      <charset val="238"/>
    </font>
    <font>
      <sz val="10"/>
      <name val="Cambria"/>
      <family val="1"/>
      <charset val="238"/>
      <scheme val="major"/>
    </font>
    <font>
      <sz val="11"/>
      <color rgb="FFFF0000"/>
      <name val="Calibri"/>
      <family val="2"/>
      <charset val="238"/>
      <scheme val="minor"/>
    </font>
    <font>
      <sz val="11"/>
      <color rgb="FF00B0F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27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63">
    <border>
      <left/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/>
      <right/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1" tint="4.9989318521683403E-2"/>
      </left>
      <right/>
      <top style="medium">
        <color theme="1" tint="4.9989318521683403E-2"/>
      </top>
      <bottom/>
      <diagonal/>
    </border>
    <border>
      <left/>
      <right/>
      <top style="medium">
        <color theme="1" tint="4.9989318521683403E-2"/>
      </top>
      <bottom/>
      <diagonal/>
    </border>
    <border>
      <left/>
      <right style="medium">
        <color theme="1" tint="4.9989318521683403E-2"/>
      </right>
      <top style="medium">
        <color theme="1" tint="4.9989318521683403E-2"/>
      </top>
      <bottom/>
      <diagonal/>
    </border>
    <border>
      <left style="medium">
        <color theme="1" tint="4.9989318521683403E-2"/>
      </left>
      <right/>
      <top/>
      <bottom/>
      <diagonal/>
    </border>
    <border>
      <left/>
      <right style="medium">
        <color theme="1" tint="4.9989318521683403E-2"/>
      </right>
      <top/>
      <bottom/>
      <diagonal/>
    </border>
    <border>
      <left style="medium">
        <color theme="1" tint="4.9989318521683403E-2"/>
      </left>
      <right/>
      <top/>
      <bottom style="medium">
        <color theme="1" tint="4.9989318521683403E-2"/>
      </bottom>
      <diagonal/>
    </border>
    <border>
      <left/>
      <right/>
      <top/>
      <bottom style="medium">
        <color theme="1" tint="4.9989318521683403E-2"/>
      </bottom>
      <diagonal/>
    </border>
    <border>
      <left/>
      <right style="medium">
        <color theme="1" tint="4.9989318521683403E-2"/>
      </right>
      <top/>
      <bottom style="medium">
        <color theme="1" tint="4.9989318521683403E-2"/>
      </bottom>
      <diagonal/>
    </border>
    <border>
      <left style="thin">
        <color theme="0" tint="-0.499984740745262"/>
      </left>
      <right/>
      <top style="medium">
        <color theme="1" tint="4.9989318521683403E-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theme="1" tint="4.9989318521683403E-2"/>
      </bottom>
      <diagonal/>
    </border>
    <border>
      <left/>
      <right style="medium">
        <color indexed="64"/>
      </right>
      <top/>
      <bottom style="medium">
        <color theme="1" tint="4.9989318521683403E-2"/>
      </bottom>
      <diagonal/>
    </border>
    <border>
      <left style="medium">
        <color indexed="64"/>
      </left>
      <right/>
      <top style="medium">
        <color theme="1" tint="4.9989318521683403E-2"/>
      </top>
      <bottom/>
      <diagonal/>
    </border>
    <border>
      <left style="medium">
        <color indexed="64"/>
      </left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 style="medium">
        <color indexed="64"/>
      </top>
      <bottom/>
      <diagonal/>
    </border>
    <border>
      <left/>
      <right style="thin">
        <color theme="0" tint="-0.499984740745262"/>
      </right>
      <top style="medium">
        <color theme="1" tint="4.9989318521683403E-2"/>
      </top>
      <bottom/>
      <diagonal/>
    </border>
    <border>
      <left style="medium">
        <color indexed="64"/>
      </left>
      <right/>
      <top style="thin">
        <color theme="0" tint="-0.499984740745262"/>
      </top>
      <bottom style="thin">
        <color indexed="64"/>
      </bottom>
      <diagonal/>
    </border>
    <border>
      <left/>
      <right/>
      <top style="thin">
        <color theme="0" tint="-0.499984740745262"/>
      </top>
      <bottom style="thin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</borders>
  <cellStyleXfs count="278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7" fillId="0" borderId="0"/>
    <xf numFmtId="0" fontId="13" fillId="0" borderId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8" borderId="0" applyNumberFormat="0" applyBorder="0" applyAlignment="0" applyProtection="0"/>
    <xf numFmtId="0" fontId="14" fillId="11" borderId="0" applyNumberFormat="0" applyBorder="0" applyAlignment="0" applyProtection="0"/>
    <xf numFmtId="0" fontId="14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22" borderId="0" applyNumberFormat="0" applyBorder="0" applyAlignment="0" applyProtection="0"/>
    <xf numFmtId="0" fontId="16" fillId="6" borderId="0" applyNumberFormat="0" applyBorder="0" applyAlignment="0" applyProtection="0"/>
    <xf numFmtId="0" fontId="17" fillId="23" borderId="18" applyNumberFormat="0" applyAlignment="0" applyProtection="0"/>
    <xf numFmtId="0" fontId="18" fillId="24" borderId="19" applyNumberFormat="0" applyAlignment="0" applyProtection="0"/>
    <xf numFmtId="166" fontId="20" fillId="0" borderId="0" applyFont="0" applyFill="0" applyBorder="0" applyAlignment="0" applyProtection="0"/>
    <xf numFmtId="165" fontId="21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23" fillId="7" borderId="0" applyNumberFormat="0" applyBorder="0" applyAlignment="0" applyProtection="0"/>
    <xf numFmtId="0" fontId="24" fillId="0" borderId="20" applyNumberFormat="0" applyFill="0" applyAlignment="0" applyProtection="0"/>
    <xf numFmtId="0" fontId="25" fillId="0" borderId="21" applyNumberFormat="0" applyFill="0" applyAlignment="0" applyProtection="0"/>
    <xf numFmtId="0" fontId="26" fillId="0" borderId="22" applyNumberFormat="0" applyFill="0" applyAlignment="0" applyProtection="0"/>
    <xf numFmtId="0" fontId="26" fillId="0" borderId="0" applyNumberFormat="0" applyFill="0" applyBorder="0" applyAlignment="0" applyProtection="0"/>
    <xf numFmtId="0" fontId="27" fillId="10" borderId="18" applyNumberFormat="0" applyAlignment="0" applyProtection="0"/>
    <xf numFmtId="0" fontId="28" fillId="0" borderId="23" applyNumberFormat="0" applyFill="0" applyAlignment="0" applyProtection="0"/>
    <xf numFmtId="0" fontId="21" fillId="0" borderId="0"/>
    <xf numFmtId="0" fontId="29" fillId="25" borderId="0" applyNumberFormat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0" fontId="19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0" fillId="0" borderId="0"/>
    <xf numFmtId="0" fontId="19" fillId="26" borderId="24" applyNumberFormat="0" applyFont="0" applyAlignment="0" applyProtection="0"/>
    <xf numFmtId="0" fontId="31" fillId="23" borderId="25" applyNumberFormat="0" applyAlignment="0" applyProtection="0"/>
    <xf numFmtId="0" fontId="21" fillId="0" borderId="0"/>
    <xf numFmtId="0" fontId="32" fillId="0" borderId="0" applyNumberFormat="0" applyFill="0" applyBorder="0" applyAlignment="0" applyProtection="0"/>
    <xf numFmtId="0" fontId="33" fillId="0" borderId="26" applyNumberFormat="0" applyFill="0" applyAlignment="0" applyProtection="0"/>
    <xf numFmtId="0" fontId="34" fillId="0" borderId="0" applyNumberForma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3" fillId="0" borderId="33" applyNumberFormat="0" applyFill="0" applyAlignment="0" applyProtection="0"/>
    <xf numFmtId="0" fontId="31" fillId="23" borderId="32" applyNumberFormat="0" applyAlignment="0" applyProtection="0"/>
    <xf numFmtId="0" fontId="17" fillId="23" borderId="27" applyNumberFormat="0" applyAlignment="0" applyProtection="0"/>
    <xf numFmtId="0" fontId="27" fillId="10" borderId="27" applyNumberFormat="0" applyAlignment="0" applyProtection="0"/>
    <xf numFmtId="0" fontId="27" fillId="10" borderId="31" applyNumberFormat="0" applyAlignment="0" applyProtection="0"/>
    <xf numFmtId="0" fontId="17" fillId="23" borderId="31" applyNumberFormat="0" applyAlignment="0" applyProtection="0"/>
    <xf numFmtId="0" fontId="19" fillId="26" borderId="28" applyNumberFormat="0" applyFont="0" applyAlignment="0" applyProtection="0"/>
    <xf numFmtId="0" fontId="31" fillId="23" borderId="29" applyNumberFormat="0" applyAlignment="0" applyProtection="0"/>
    <xf numFmtId="0" fontId="33" fillId="0" borderId="30" applyNumberFormat="0" applyFill="0" applyAlignment="0" applyProtection="0"/>
    <xf numFmtId="0" fontId="1" fillId="0" borderId="0"/>
    <xf numFmtId="0" fontId="19" fillId="26" borderId="37" applyNumberFormat="0" applyFont="0" applyAlignment="0" applyProtection="0"/>
    <xf numFmtId="0" fontId="19" fillId="26" borderId="41" applyNumberFormat="0" applyFont="0" applyAlignment="0" applyProtection="0"/>
    <xf numFmtId="0" fontId="33" fillId="0" borderId="44" applyNumberFormat="0" applyFill="0" applyAlignment="0" applyProtection="0"/>
    <xf numFmtId="0" fontId="17" fillId="23" borderId="42" applyNumberFormat="0" applyAlignment="0" applyProtection="0"/>
    <xf numFmtId="0" fontId="17" fillId="23" borderId="42" applyNumberFormat="0" applyAlignment="0" applyProtection="0"/>
    <xf numFmtId="0" fontId="31" fillId="23" borderId="43" applyNumberFormat="0" applyAlignment="0" applyProtection="0"/>
    <xf numFmtId="0" fontId="27" fillId="10" borderId="42" applyNumberFormat="0" applyAlignment="0" applyProtection="0"/>
    <xf numFmtId="0" fontId="31" fillId="23" borderId="43" applyNumberFormat="0" applyAlignment="0" applyProtection="0"/>
    <xf numFmtId="0" fontId="27" fillId="10" borderId="42" applyNumberFormat="0" applyAlignment="0" applyProtection="0"/>
    <xf numFmtId="0" fontId="1" fillId="0" borderId="0"/>
    <xf numFmtId="0" fontId="17" fillId="23" borderId="34" applyNumberFormat="0" applyAlignment="0" applyProtection="0"/>
    <xf numFmtId="0" fontId="17" fillId="23" borderId="34" applyNumberFormat="0" applyAlignment="0" applyProtection="0"/>
    <xf numFmtId="0" fontId="27" fillId="10" borderId="34" applyNumberFormat="0" applyAlignment="0" applyProtection="0"/>
    <xf numFmtId="0" fontId="27" fillId="10" borderId="34" applyNumberFormat="0" applyAlignment="0" applyProtection="0"/>
    <xf numFmtId="0" fontId="33" fillId="0" borderId="44" applyNumberFormat="0" applyFill="0" applyAlignment="0" applyProtection="0"/>
    <xf numFmtId="9" fontId="6" fillId="0" borderId="0" applyFont="0" applyFill="0" applyBorder="0" applyAlignment="0" applyProtection="0"/>
    <xf numFmtId="0" fontId="31" fillId="23" borderId="35" applyNumberFormat="0" applyAlignment="0" applyProtection="0"/>
    <xf numFmtId="0" fontId="33" fillId="0" borderId="36" applyNumberFormat="0" applyFill="0" applyAlignment="0" applyProtection="0"/>
    <xf numFmtId="0" fontId="31" fillId="23" borderId="35" applyNumberFormat="0" applyAlignment="0" applyProtection="0"/>
    <xf numFmtId="0" fontId="33" fillId="0" borderId="36" applyNumberFormat="0" applyFill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23" borderId="38" applyNumberFormat="0" applyAlignment="0" applyProtection="0"/>
    <xf numFmtId="0" fontId="17" fillId="23" borderId="38" applyNumberFormat="0" applyAlignment="0" applyProtection="0"/>
    <xf numFmtId="0" fontId="27" fillId="10" borderId="38" applyNumberFormat="0" applyAlignment="0" applyProtection="0"/>
    <xf numFmtId="0" fontId="27" fillId="10" borderId="38" applyNumberFormat="0" applyAlignment="0" applyProtection="0"/>
    <xf numFmtId="0" fontId="31" fillId="23" borderId="39" applyNumberFormat="0" applyAlignment="0" applyProtection="0"/>
    <xf numFmtId="0" fontId="33" fillId="0" borderId="40" applyNumberFormat="0" applyFill="0" applyAlignment="0" applyProtection="0"/>
    <xf numFmtId="0" fontId="31" fillId="23" borderId="39" applyNumberFormat="0" applyAlignment="0" applyProtection="0"/>
    <xf numFmtId="0" fontId="33" fillId="0" borderId="40" applyNumberFormat="0" applyFill="0" applyAlignment="0" applyProtection="0"/>
    <xf numFmtId="0" fontId="6" fillId="0" borderId="0"/>
    <xf numFmtId="0" fontId="21" fillId="0" borderId="0"/>
  </cellStyleXfs>
  <cellXfs count="99">
    <xf numFmtId="0" fontId="0" fillId="0" borderId="0" xfId="0"/>
    <xf numFmtId="0" fontId="8" fillId="0" borderId="0" xfId="0" applyFont="1"/>
    <xf numFmtId="0" fontId="5" fillId="0" borderId="0" xfId="0" applyFont="1" applyBorder="1" applyAlignment="1"/>
    <xf numFmtId="0" fontId="8" fillId="0" borderId="0" xfId="0" applyFont="1" applyBorder="1"/>
    <xf numFmtId="0" fontId="3" fillId="0" borderId="1" xfId="2" applyFont="1" applyFill="1" applyBorder="1" applyAlignment="1">
      <alignment horizontal="left" vertical="center"/>
    </xf>
    <xf numFmtId="0" fontId="3" fillId="0" borderId="1" xfId="2" applyFont="1" applyFill="1" applyBorder="1" applyAlignment="1">
      <alignment vertical="center" wrapText="1"/>
    </xf>
    <xf numFmtId="0" fontId="4" fillId="3" borderId="4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vertical="center" wrapText="1"/>
    </xf>
    <xf numFmtId="0" fontId="9" fillId="3" borderId="14" xfId="0" applyFont="1" applyFill="1" applyBorder="1" applyAlignment="1">
      <alignment horizontal="center" vertical="center"/>
    </xf>
    <xf numFmtId="0" fontId="9" fillId="3" borderId="15" xfId="0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center" vertical="center" wrapText="1"/>
    </xf>
    <xf numFmtId="0" fontId="9" fillId="3" borderId="14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10" fillId="3" borderId="9" xfId="0" applyFont="1" applyFill="1" applyBorder="1"/>
    <xf numFmtId="0" fontId="9" fillId="3" borderId="14" xfId="0" applyFont="1" applyFill="1" applyBorder="1" applyAlignment="1">
      <alignment horizontal="left"/>
    </xf>
    <xf numFmtId="0" fontId="3" fillId="0" borderId="1" xfId="2" applyFont="1" applyFill="1" applyBorder="1" applyAlignment="1">
      <alignment vertical="center" wrapText="1" shrinkToFit="1"/>
    </xf>
    <xf numFmtId="49" fontId="4" fillId="4" borderId="5" xfId="0" applyNumberFormat="1" applyFont="1" applyFill="1" applyBorder="1" applyAlignment="1">
      <alignment horizontal="center" vertical="center"/>
    </xf>
    <xf numFmtId="0" fontId="2" fillId="4" borderId="6" xfId="0" applyFont="1" applyFill="1" applyBorder="1" applyAlignment="1">
      <alignment vertical="center" wrapText="1"/>
    </xf>
    <xf numFmtId="49" fontId="3" fillId="0" borderId="16" xfId="0" applyNumberFormat="1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49" fontId="4" fillId="3" borderId="17" xfId="0" applyNumberFormat="1" applyFont="1" applyFill="1" applyBorder="1" applyAlignment="1">
      <alignment horizontal="center" vertical="center"/>
    </xf>
    <xf numFmtId="49" fontId="3" fillId="0" borderId="3" xfId="2" applyNumberFormat="1" applyFont="1" applyFill="1" applyBorder="1" applyAlignment="1">
      <alignment horizontal="center" vertical="center" shrinkToFit="1"/>
    </xf>
    <xf numFmtId="4" fontId="3" fillId="0" borderId="3" xfId="0" applyNumberFormat="1" applyFont="1" applyBorder="1" applyAlignment="1">
      <alignment horizontal="center" vertical="center"/>
    </xf>
    <xf numFmtId="4" fontId="11" fillId="3" borderId="2" xfId="0" applyNumberFormat="1" applyFont="1" applyFill="1" applyBorder="1" applyAlignment="1">
      <alignment horizontal="right" vertical="center"/>
    </xf>
    <xf numFmtId="4" fontId="11" fillId="3" borderId="0" xfId="0" applyNumberFormat="1" applyFont="1" applyFill="1" applyBorder="1" applyAlignment="1">
      <alignment horizontal="right" vertical="center"/>
    </xf>
    <xf numFmtId="3" fontId="12" fillId="4" borderId="6" xfId="0" applyNumberFormat="1" applyFont="1" applyFill="1" applyBorder="1" applyAlignment="1">
      <alignment horizontal="right" vertical="center"/>
    </xf>
    <xf numFmtId="164" fontId="11" fillId="0" borderId="0" xfId="0" applyNumberFormat="1" applyFont="1" applyBorder="1" applyAlignment="1">
      <alignment horizontal="right" vertical="center" wrapText="1"/>
    </xf>
    <xf numFmtId="164" fontId="11" fillId="0" borderId="1" xfId="0" applyNumberFormat="1" applyFont="1" applyBorder="1" applyAlignment="1">
      <alignment horizontal="right" vertical="center" wrapText="1"/>
    </xf>
    <xf numFmtId="164" fontId="11" fillId="3" borderId="4" xfId="0" applyNumberFormat="1" applyFont="1" applyFill="1" applyBorder="1" applyAlignment="1">
      <alignment horizontal="right" vertical="center"/>
    </xf>
    <xf numFmtId="0" fontId="12" fillId="2" borderId="7" xfId="0" applyFont="1" applyFill="1" applyBorder="1" applyAlignment="1">
      <alignment horizontal="right" vertical="center"/>
    </xf>
    <xf numFmtId="164" fontId="12" fillId="2" borderId="6" xfId="0" applyNumberFormat="1" applyFont="1" applyFill="1" applyBorder="1" applyAlignment="1">
      <alignment horizontal="right" vertical="center"/>
    </xf>
    <xf numFmtId="0" fontId="3" fillId="0" borderId="0" xfId="0" applyFont="1"/>
    <xf numFmtId="164" fontId="11" fillId="0" borderId="0" xfId="0" applyNumberFormat="1" applyFont="1" applyFill="1" applyBorder="1" applyAlignment="1">
      <alignment horizontal="right" vertical="center" wrapText="1"/>
    </xf>
    <xf numFmtId="4" fontId="0" fillId="0" borderId="0" xfId="0" applyNumberFormat="1"/>
    <xf numFmtId="164" fontId="9" fillId="3" borderId="14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0" fillId="0" borderId="0" xfId="0" applyAlignment="1">
      <alignment horizontal="right"/>
    </xf>
    <xf numFmtId="4" fontId="36" fillId="0" borderId="0" xfId="0" applyNumberFormat="1" applyFont="1"/>
    <xf numFmtId="4" fontId="35" fillId="0" borderId="0" xfId="0" applyNumberFormat="1" applyFont="1"/>
    <xf numFmtId="0" fontId="9" fillId="3" borderId="11" xfId="0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left" vertical="center"/>
    </xf>
    <xf numFmtId="0" fontId="9" fillId="3" borderId="8" xfId="0" applyFont="1" applyFill="1" applyBorder="1" applyAlignment="1">
      <alignment vertical="center"/>
    </xf>
    <xf numFmtId="0" fontId="9" fillId="3" borderId="13" xfId="0" applyFont="1" applyFill="1" applyBorder="1" applyAlignment="1">
      <alignment vertical="center"/>
    </xf>
    <xf numFmtId="4" fontId="39" fillId="3" borderId="2" xfId="0" applyNumberFormat="1" applyFont="1" applyFill="1" applyBorder="1" applyAlignment="1">
      <alignment horizontal="right" vertical="center"/>
    </xf>
    <xf numFmtId="0" fontId="0" fillId="0" borderId="0" xfId="0" applyFill="1" applyBorder="1"/>
    <xf numFmtId="167" fontId="38" fillId="0" borderId="0" xfId="0" applyNumberFormat="1" applyFont="1" applyFill="1" applyBorder="1" applyAlignment="1">
      <alignment vertical="top" wrapText="1" readingOrder="1"/>
    </xf>
    <xf numFmtId="3" fontId="0" fillId="0" borderId="0" xfId="0" applyNumberFormat="1" applyFill="1" applyBorder="1"/>
    <xf numFmtId="3" fontId="37" fillId="0" borderId="0" xfId="1" applyNumberFormat="1" applyFont="1" applyFill="1" applyBorder="1" applyAlignment="1" applyProtection="1">
      <alignment horizontal="right" vertical="center"/>
    </xf>
    <xf numFmtId="3" fontId="11" fillId="0" borderId="0" xfId="0" applyNumberFormat="1" applyFont="1" applyBorder="1" applyAlignment="1">
      <alignment horizontal="right" vertical="center" wrapText="1"/>
    </xf>
    <xf numFmtId="3" fontId="11" fillId="3" borderId="2" xfId="0" applyNumberFormat="1" applyFont="1" applyFill="1" applyBorder="1" applyAlignment="1">
      <alignment horizontal="right" vertical="center"/>
    </xf>
    <xf numFmtId="3" fontId="11" fillId="0" borderId="0" xfId="0" applyNumberFormat="1" applyFont="1" applyBorder="1" applyAlignment="1">
      <alignment horizontal="right" vertical="center"/>
    </xf>
    <xf numFmtId="3" fontId="11" fillId="3" borderId="0" xfId="0" applyNumberFormat="1" applyFont="1" applyFill="1" applyBorder="1" applyAlignment="1">
      <alignment horizontal="right" vertical="center"/>
    </xf>
    <xf numFmtId="168" fontId="11" fillId="0" borderId="0" xfId="0" applyNumberFormat="1" applyFont="1" applyBorder="1" applyAlignment="1">
      <alignment horizontal="right" vertical="center" wrapText="1"/>
    </xf>
    <xf numFmtId="168" fontId="39" fillId="3" borderId="2" xfId="0" applyNumberFormat="1" applyFont="1" applyFill="1" applyBorder="1" applyAlignment="1">
      <alignment horizontal="right" vertical="center"/>
    </xf>
    <xf numFmtId="168" fontId="11" fillId="3" borderId="0" xfId="0" applyNumberFormat="1" applyFont="1" applyFill="1" applyBorder="1" applyAlignment="1">
      <alignment horizontal="right" vertical="center"/>
    </xf>
    <xf numFmtId="168" fontId="12" fillId="2" borderId="6" xfId="0" applyNumberFormat="1" applyFont="1" applyFill="1" applyBorder="1" applyAlignment="1">
      <alignment horizontal="right" vertical="center"/>
    </xf>
    <xf numFmtId="3" fontId="12" fillId="2" borderId="6" xfId="0" applyNumberFormat="1" applyFont="1" applyFill="1" applyBorder="1" applyAlignment="1">
      <alignment horizontal="right" vertical="center"/>
    </xf>
    <xf numFmtId="164" fontId="39" fillId="3" borderId="2" xfId="0" applyNumberFormat="1" applyFont="1" applyFill="1" applyBorder="1" applyAlignment="1">
      <alignment horizontal="right" vertical="center"/>
    </xf>
    <xf numFmtId="0" fontId="9" fillId="3" borderId="0" xfId="0" applyFont="1" applyFill="1" applyBorder="1" applyAlignment="1">
      <alignment horizontal="center" vertical="center" wrapText="1"/>
    </xf>
    <xf numFmtId="3" fontId="0" fillId="0" borderId="0" xfId="0" applyNumberFormat="1"/>
    <xf numFmtId="3" fontId="40" fillId="0" borderId="0" xfId="0" applyNumberFormat="1" applyFont="1"/>
    <xf numFmtId="4" fontId="41" fillId="0" borderId="0" xfId="0" applyNumberFormat="1" applyFont="1"/>
    <xf numFmtId="0" fontId="5" fillId="0" borderId="0" xfId="0" applyFont="1"/>
    <xf numFmtId="0" fontId="9" fillId="3" borderId="45" xfId="0" applyFont="1" applyFill="1" applyBorder="1" applyAlignment="1">
      <alignment vertical="center"/>
    </xf>
    <xf numFmtId="0" fontId="10" fillId="3" borderId="46" xfId="0" applyFont="1" applyFill="1" applyBorder="1"/>
    <xf numFmtId="0" fontId="9" fillId="3" borderId="48" xfId="0" applyFont="1" applyFill="1" applyBorder="1" applyAlignment="1">
      <alignment horizontal="center" vertical="center"/>
    </xf>
    <xf numFmtId="0" fontId="9" fillId="3" borderId="49" xfId="0" applyFont="1" applyFill="1" applyBorder="1" applyAlignment="1">
      <alignment horizontal="center" vertical="center" wrapText="1"/>
    </xf>
    <xf numFmtId="0" fontId="9" fillId="3" borderId="50" xfId="0" applyFont="1" applyFill="1" applyBorder="1" applyAlignment="1">
      <alignment vertical="center"/>
    </xf>
    <xf numFmtId="0" fontId="9" fillId="3" borderId="51" xfId="0" applyFont="1" applyFill="1" applyBorder="1" applyAlignment="1">
      <alignment horizontal="left"/>
    </xf>
    <xf numFmtId="0" fontId="9" fillId="3" borderId="51" xfId="0" applyFont="1" applyFill="1" applyBorder="1" applyAlignment="1">
      <alignment horizontal="center" vertical="center" wrapText="1"/>
    </xf>
    <xf numFmtId="0" fontId="9" fillId="3" borderId="53" xfId="0" applyFont="1" applyFill="1" applyBorder="1" applyAlignment="1">
      <alignment vertical="center"/>
    </xf>
    <xf numFmtId="164" fontId="9" fillId="3" borderId="54" xfId="0" applyNumberFormat="1" applyFont="1" applyFill="1" applyBorder="1" applyAlignment="1">
      <alignment horizontal="center" vertical="center" wrapText="1"/>
    </xf>
    <xf numFmtId="49" fontId="3" fillId="0" borderId="55" xfId="0" applyNumberFormat="1" applyFont="1" applyFill="1" applyBorder="1" applyAlignment="1">
      <alignment horizontal="center" vertical="center"/>
    </xf>
    <xf numFmtId="4" fontId="3" fillId="0" borderId="48" xfId="0" applyNumberFormat="1" applyFont="1" applyBorder="1" applyAlignment="1">
      <alignment horizontal="center" vertical="center"/>
    </xf>
    <xf numFmtId="49" fontId="3" fillId="0" borderId="48" xfId="0" applyNumberFormat="1" applyFont="1" applyFill="1" applyBorder="1" applyAlignment="1">
      <alignment horizontal="center" vertical="center"/>
    </xf>
    <xf numFmtId="49" fontId="4" fillId="3" borderId="56" xfId="0" applyNumberFormat="1" applyFont="1" applyFill="1" applyBorder="1" applyAlignment="1">
      <alignment horizontal="center" vertical="center"/>
    </xf>
    <xf numFmtId="49" fontId="3" fillId="0" borderId="48" xfId="2" applyNumberFormat="1" applyFont="1" applyFill="1" applyBorder="1" applyAlignment="1">
      <alignment horizontal="center" vertical="center" shrinkToFit="1"/>
    </xf>
    <xf numFmtId="164" fontId="9" fillId="3" borderId="52" xfId="0" applyNumberFormat="1" applyFont="1" applyFill="1" applyBorder="1" applyAlignment="1">
      <alignment horizontal="center" vertical="center" wrapText="1"/>
    </xf>
    <xf numFmtId="3" fontId="12" fillId="4" borderId="7" xfId="0" applyNumberFormat="1" applyFont="1" applyFill="1" applyBorder="1" applyAlignment="1">
      <alignment horizontal="right" vertical="center"/>
    </xf>
    <xf numFmtId="164" fontId="11" fillId="0" borderId="57" xfId="0" applyNumberFormat="1" applyFont="1" applyFill="1" applyBorder="1" applyAlignment="1">
      <alignment horizontal="right" vertical="center" wrapText="1"/>
    </xf>
    <xf numFmtId="164" fontId="11" fillId="0" borderId="1" xfId="0" applyNumberFormat="1" applyFont="1" applyFill="1" applyBorder="1" applyAlignment="1">
      <alignment horizontal="right" vertical="center" wrapText="1"/>
    </xf>
    <xf numFmtId="4" fontId="11" fillId="3" borderId="4" xfId="0" applyNumberFormat="1" applyFont="1" applyFill="1" applyBorder="1" applyAlignment="1">
      <alignment horizontal="right" vertical="center"/>
    </xf>
    <xf numFmtId="164" fontId="11" fillId="0" borderId="58" xfId="0" applyNumberFormat="1" applyFont="1" applyFill="1" applyBorder="1" applyAlignment="1">
      <alignment horizontal="right" vertical="center" wrapText="1"/>
    </xf>
    <xf numFmtId="4" fontId="11" fillId="3" borderId="1" xfId="0" applyNumberFormat="1" applyFont="1" applyFill="1" applyBorder="1" applyAlignment="1">
      <alignment horizontal="right" vertical="center"/>
    </xf>
    <xf numFmtId="49" fontId="4" fillId="4" borderId="59" xfId="0" applyNumberFormat="1" applyFont="1" applyFill="1" applyBorder="1" applyAlignment="1">
      <alignment horizontal="center" vertical="center"/>
    </xf>
    <xf numFmtId="0" fontId="2" fillId="4" borderId="60" xfId="0" applyFont="1" applyFill="1" applyBorder="1" applyAlignment="1">
      <alignment vertical="center" wrapText="1"/>
    </xf>
    <xf numFmtId="3" fontId="12" fillId="4" borderId="61" xfId="0" applyNumberFormat="1" applyFont="1" applyFill="1" applyBorder="1" applyAlignment="1">
      <alignment horizontal="right" vertical="center"/>
    </xf>
    <xf numFmtId="3" fontId="12" fillId="4" borderId="60" xfId="0" applyNumberFormat="1" applyFont="1" applyFill="1" applyBorder="1" applyAlignment="1">
      <alignment horizontal="right" vertical="center"/>
    </xf>
    <xf numFmtId="0" fontId="9" fillId="3" borderId="0" xfId="0" applyFont="1" applyFill="1" applyBorder="1" applyAlignment="1">
      <alignment horizontal="center" vertical="center" wrapText="1"/>
    </xf>
    <xf numFmtId="0" fontId="42" fillId="0" borderId="0" xfId="0" applyFont="1" applyAlignment="1">
      <alignment horizontal="left"/>
    </xf>
    <xf numFmtId="164" fontId="9" fillId="3" borderId="51" xfId="0" applyNumberFormat="1" applyFont="1" applyFill="1" applyBorder="1" applyAlignment="1">
      <alignment horizontal="center" vertical="center" wrapText="1"/>
    </xf>
    <xf numFmtId="0" fontId="9" fillId="3" borderId="0" xfId="0" applyFont="1" applyFill="1" applyBorder="1" applyAlignment="1">
      <alignment horizontal="center" vertical="center" wrapText="1"/>
    </xf>
    <xf numFmtId="3" fontId="0" fillId="0" borderId="62" xfId="0" applyNumberFormat="1" applyBorder="1"/>
    <xf numFmtId="3" fontId="0" fillId="0" borderId="0" xfId="0" applyNumberFormat="1" applyBorder="1"/>
    <xf numFmtId="0" fontId="9" fillId="3" borderId="46" xfId="0" applyFont="1" applyFill="1" applyBorder="1" applyAlignment="1">
      <alignment horizontal="center" vertical="center"/>
    </xf>
    <xf numFmtId="0" fontId="9" fillId="3" borderId="47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center" vertical="center" wrapText="1"/>
    </xf>
  </cellXfs>
  <cellStyles count="278">
    <cellStyle name="20% - Accent1 2" xfId="11"/>
    <cellStyle name="20% - Accent2 2" xfId="12"/>
    <cellStyle name="20% - Accent3 2" xfId="13"/>
    <cellStyle name="20% - Accent4 2" xfId="14"/>
    <cellStyle name="20% - Accent5 2" xfId="15"/>
    <cellStyle name="20% - Accent6 2" xfId="16"/>
    <cellStyle name="40% - Accent1 2" xfId="17"/>
    <cellStyle name="40% - Accent2 2" xfId="18"/>
    <cellStyle name="40% - Accent3 2" xfId="19"/>
    <cellStyle name="40% - Accent4 2" xfId="20"/>
    <cellStyle name="40% - Accent5 2" xfId="21"/>
    <cellStyle name="40% - Accent6 2" xfId="22"/>
    <cellStyle name="60% - Accent1 2" xfId="23"/>
    <cellStyle name="60% - Accent2 2" xfId="24"/>
    <cellStyle name="60% - Accent3 2" xfId="25"/>
    <cellStyle name="60% - Accent4 2" xfId="26"/>
    <cellStyle name="60% - Accent5 2" xfId="27"/>
    <cellStyle name="60% - Accent6 2" xfId="28"/>
    <cellStyle name="Accent1 2" xfId="29"/>
    <cellStyle name="Accent2 2" xfId="30"/>
    <cellStyle name="Accent3 2" xfId="31"/>
    <cellStyle name="Accent4 2" xfId="32"/>
    <cellStyle name="Accent5 2" xfId="33"/>
    <cellStyle name="Accent6 2" xfId="34"/>
    <cellStyle name="Bad 2" xfId="35"/>
    <cellStyle name="Calculation 2" xfId="36"/>
    <cellStyle name="Calculation 2 2" xfId="247"/>
    <cellStyle name="Calculation 2 3" xfId="269"/>
    <cellStyle name="Calculation 2 4" xfId="240"/>
    <cellStyle name="Calculation 3" xfId="228"/>
    <cellStyle name="Calculation 3 2" xfId="246"/>
    <cellStyle name="Calculation 3 3" xfId="268"/>
    <cellStyle name="Calculation 3 4" xfId="239"/>
    <cellStyle name="Calculation 4" xfId="231"/>
    <cellStyle name="Check Cell 2" xfId="37"/>
    <cellStyle name="Comma 2" xfId="38"/>
    <cellStyle name="Euro" xfId="39"/>
    <cellStyle name="Explanatory Text 2" xfId="40"/>
    <cellStyle name="Good 2" xfId="41"/>
    <cellStyle name="Heading 1 2" xfId="42"/>
    <cellStyle name="Heading 2 2" xfId="43"/>
    <cellStyle name="Heading 3 2" xfId="44"/>
    <cellStyle name="Heading 4 2" xfId="45"/>
    <cellStyle name="Input 2" xfId="46"/>
    <cellStyle name="Input 2 2" xfId="249"/>
    <cellStyle name="Input 2 3" xfId="271"/>
    <cellStyle name="Input 2 4" xfId="244"/>
    <cellStyle name="Input 3" xfId="229"/>
    <cellStyle name="Input 3 2" xfId="248"/>
    <cellStyle name="Input 3 3" xfId="270"/>
    <cellStyle name="Input 3 4" xfId="242"/>
    <cellStyle name="Input 4" xfId="230"/>
    <cellStyle name="Linked Cell 2" xfId="47"/>
    <cellStyle name="MAND_x000d_CHECK.COMMAND_x000e_RENAME.COMMAND_x0008_SHOW.BAR_x000b_DELETE.MENU_x000e_DELETE.COMMAND_x000e_GET.CHA" xfId="48"/>
    <cellStyle name="Neutral 2" xfId="49"/>
    <cellStyle name="Normal" xfId="0" builtinId="0"/>
    <cellStyle name="Normal 10" xfId="50"/>
    <cellStyle name="Normal 100" xfId="51"/>
    <cellStyle name="Normal 101" xfId="52"/>
    <cellStyle name="Normal 102" xfId="53"/>
    <cellStyle name="Normal 103" xfId="54"/>
    <cellStyle name="Normal 104" xfId="55"/>
    <cellStyle name="Normal 105" xfId="56"/>
    <cellStyle name="Normal 106" xfId="57"/>
    <cellStyle name="Normal 107" xfId="58"/>
    <cellStyle name="Normal 108" xfId="59"/>
    <cellStyle name="Normal 109" xfId="60"/>
    <cellStyle name="Normal 11" xfId="61"/>
    <cellStyle name="Normal 110" xfId="62"/>
    <cellStyle name="Normal 111" xfId="63"/>
    <cellStyle name="Normal 112" xfId="64"/>
    <cellStyle name="Normal 113" xfId="65"/>
    <cellStyle name="Normal 114" xfId="66"/>
    <cellStyle name="Normal 115" xfId="67"/>
    <cellStyle name="Normal 116" xfId="68"/>
    <cellStyle name="Normal 117" xfId="69"/>
    <cellStyle name="Normal 118" xfId="70"/>
    <cellStyle name="Normal 119" xfId="71"/>
    <cellStyle name="Normal 12" xfId="72"/>
    <cellStyle name="Normal 120" xfId="73"/>
    <cellStyle name="Normal 121" xfId="74"/>
    <cellStyle name="Normal 122" xfId="75"/>
    <cellStyle name="Normal 123" xfId="76"/>
    <cellStyle name="Normal 124" xfId="77"/>
    <cellStyle name="Normal 125" xfId="78"/>
    <cellStyle name="Normal 126" xfId="79"/>
    <cellStyle name="Normal 127" xfId="80"/>
    <cellStyle name="Normal 128" xfId="81"/>
    <cellStyle name="Normal 129" xfId="82"/>
    <cellStyle name="Normal 13" xfId="83"/>
    <cellStyle name="Normal 130" xfId="84"/>
    <cellStyle name="Normal 131" xfId="85"/>
    <cellStyle name="Normal 132" xfId="86"/>
    <cellStyle name="Normal 133" xfId="87"/>
    <cellStyle name="Normal 134" xfId="88"/>
    <cellStyle name="Normal 135" xfId="89"/>
    <cellStyle name="Normal 136" xfId="90"/>
    <cellStyle name="Normal 137" xfId="91"/>
    <cellStyle name="Normal 138" xfId="92"/>
    <cellStyle name="Normal 139" xfId="93"/>
    <cellStyle name="Normal 14" xfId="94"/>
    <cellStyle name="Normal 140" xfId="95"/>
    <cellStyle name="Normal 141" xfId="96"/>
    <cellStyle name="Normal 142" xfId="97"/>
    <cellStyle name="Normal 143" xfId="98"/>
    <cellStyle name="Normal 144" xfId="99"/>
    <cellStyle name="Normal 145" xfId="100"/>
    <cellStyle name="Normal 146" xfId="101"/>
    <cellStyle name="Normal 147" xfId="102"/>
    <cellStyle name="Normal 148" xfId="103"/>
    <cellStyle name="Normal 149" xfId="104"/>
    <cellStyle name="Normal 15" xfId="105"/>
    <cellStyle name="Normal 150" xfId="106"/>
    <cellStyle name="Normal 151" xfId="107"/>
    <cellStyle name="Normal 152" xfId="214"/>
    <cellStyle name="Normal 152 2" xfId="256"/>
    <cellStyle name="Normal 153" xfId="108"/>
    <cellStyle name="Normal 154" xfId="109"/>
    <cellStyle name="Normal 155" xfId="110"/>
    <cellStyle name="Normal 156" xfId="111"/>
    <cellStyle name="Normal 157" xfId="112"/>
    <cellStyle name="Normal 158" xfId="113"/>
    <cellStyle name="Normal 159" xfId="114"/>
    <cellStyle name="Normal 16" xfId="115"/>
    <cellStyle name="Normal 160" xfId="215"/>
    <cellStyle name="Normal 160 2" xfId="258"/>
    <cellStyle name="Normal 161" xfId="218"/>
    <cellStyle name="Normal 161 2" xfId="260"/>
    <cellStyle name="Normal 162" xfId="220"/>
    <cellStyle name="Normal 162 2" xfId="262"/>
    <cellStyle name="Normal 163" xfId="222"/>
    <cellStyle name="Normal 163 2" xfId="264"/>
    <cellStyle name="Normal 164" xfId="224"/>
    <cellStyle name="Normal 164 2" xfId="266"/>
    <cellStyle name="Normal 165" xfId="10"/>
    <cellStyle name="Normal 165 2" xfId="245"/>
    <cellStyle name="Normal 166" xfId="235"/>
    <cellStyle name="Normal 17" xfId="116"/>
    <cellStyle name="Normal 18" xfId="117"/>
    <cellStyle name="Normal 19" xfId="118"/>
    <cellStyle name="Normal 2" xfId="9"/>
    <cellStyle name="Normal 2 2" xfId="119"/>
    <cellStyle name="Normal 2 3" xfId="277"/>
    <cellStyle name="Normal 20" xfId="120"/>
    <cellStyle name="Normal 21" xfId="121"/>
    <cellStyle name="Normal 22" xfId="122"/>
    <cellStyle name="Normal 23" xfId="123"/>
    <cellStyle name="Normal 24" xfId="124"/>
    <cellStyle name="Normal 25" xfId="125"/>
    <cellStyle name="Normal 26" xfId="126"/>
    <cellStyle name="Normal 27" xfId="127"/>
    <cellStyle name="Normal 28" xfId="128"/>
    <cellStyle name="Normal 29" xfId="129"/>
    <cellStyle name="Normal 3" xfId="130"/>
    <cellStyle name="Normal 3 2" xfId="276"/>
    <cellStyle name="Normal 30" xfId="131"/>
    <cellStyle name="Normal 31" xfId="132"/>
    <cellStyle name="Normal 32" xfId="133"/>
    <cellStyle name="Normal 33" xfId="134"/>
    <cellStyle name="Normal 34" xfId="135"/>
    <cellStyle name="Normal 35" xfId="136"/>
    <cellStyle name="Normal 36" xfId="137"/>
    <cellStyle name="Normal 37" xfId="138"/>
    <cellStyle name="Normal 38" xfId="139"/>
    <cellStyle name="Normal 39" xfId="140"/>
    <cellStyle name="Normal 4" xfId="141"/>
    <cellStyle name="Normal 40" xfId="142"/>
    <cellStyle name="Normal 41" xfId="143"/>
    <cellStyle name="Normal 42" xfId="144"/>
    <cellStyle name="Normal 43" xfId="145"/>
    <cellStyle name="Normal 44" xfId="146"/>
    <cellStyle name="Normal 45" xfId="147"/>
    <cellStyle name="Normal 46" xfId="148"/>
    <cellStyle name="Normal 47" xfId="149"/>
    <cellStyle name="Normal 48" xfId="150"/>
    <cellStyle name="Normal 49" xfId="151"/>
    <cellStyle name="Normal 5" xfId="152"/>
    <cellStyle name="Normal 50" xfId="153"/>
    <cellStyle name="Normal 51" xfId="154"/>
    <cellStyle name="Normal 52" xfId="155"/>
    <cellStyle name="Normal 53" xfId="156"/>
    <cellStyle name="Normal 54" xfId="157"/>
    <cellStyle name="Normal 55" xfId="158"/>
    <cellStyle name="Normal 56" xfId="159"/>
    <cellStyle name="Normal 57" xfId="160"/>
    <cellStyle name="Normal 58" xfId="161"/>
    <cellStyle name="Normal 59" xfId="162"/>
    <cellStyle name="Normal 6" xfId="163"/>
    <cellStyle name="Normal 60" xfId="164"/>
    <cellStyle name="Normal 61" xfId="165"/>
    <cellStyle name="Normal 62" xfId="166"/>
    <cellStyle name="Normal 63" xfId="167"/>
    <cellStyle name="Normal 64" xfId="168"/>
    <cellStyle name="Normal 65" xfId="169"/>
    <cellStyle name="Normal 66" xfId="170"/>
    <cellStyle name="Normal 67" xfId="171"/>
    <cellStyle name="Normal 68" xfId="172"/>
    <cellStyle name="Normal 69" xfId="173"/>
    <cellStyle name="Normal 7" xfId="174"/>
    <cellStyle name="Normal 70" xfId="175"/>
    <cellStyle name="Normal 71" xfId="176"/>
    <cellStyle name="Normal 72" xfId="177"/>
    <cellStyle name="Normal 73" xfId="178"/>
    <cellStyle name="Normal 74" xfId="179"/>
    <cellStyle name="Normal 75" xfId="180"/>
    <cellStyle name="Normal 76" xfId="181"/>
    <cellStyle name="Normal 77" xfId="182"/>
    <cellStyle name="Normal 78" xfId="183"/>
    <cellStyle name="Normal 79" xfId="184"/>
    <cellStyle name="Normal 8" xfId="185"/>
    <cellStyle name="Normal 80" xfId="186"/>
    <cellStyle name="Normal 81" xfId="187"/>
    <cellStyle name="Normal 82" xfId="188"/>
    <cellStyle name="Normal 83" xfId="189"/>
    <cellStyle name="Normal 84" xfId="190"/>
    <cellStyle name="Normal 85" xfId="191"/>
    <cellStyle name="Normal 86" xfId="192"/>
    <cellStyle name="Normal 87" xfId="193"/>
    <cellStyle name="Normal 88" xfId="194"/>
    <cellStyle name="Normal 89" xfId="195"/>
    <cellStyle name="Normal 9" xfId="196"/>
    <cellStyle name="Normal 90" xfId="197"/>
    <cellStyle name="Normal 91" xfId="198"/>
    <cellStyle name="Normal 92" xfId="199"/>
    <cellStyle name="Normal 93" xfId="200"/>
    <cellStyle name="Normal 94" xfId="201"/>
    <cellStyle name="Normal 95" xfId="202"/>
    <cellStyle name="Normal 96" xfId="203"/>
    <cellStyle name="Normal 97" xfId="204"/>
    <cellStyle name="Normal 98" xfId="205"/>
    <cellStyle name="Normal 99" xfId="206"/>
    <cellStyle name="normální_Rezervy_prez_1_12_03" xfId="207"/>
    <cellStyle name="Normalno 2" xfId="1"/>
    <cellStyle name="Normalno 2 2" xfId="5"/>
    <cellStyle name="Normalno 3" xfId="6"/>
    <cellStyle name="Note 2" xfId="208"/>
    <cellStyle name="Note 3" xfId="232"/>
    <cellStyle name="Note 4" xfId="236"/>
    <cellStyle name="Note 5" xfId="237"/>
    <cellStyle name="Obično 2" xfId="2"/>
    <cellStyle name="Obično 2 2" xfId="3"/>
    <cellStyle name="Obično 3" xfId="7"/>
    <cellStyle name="Obično 3 2" xfId="216"/>
    <cellStyle name="Obično 3 2 2" xfId="259"/>
    <cellStyle name="Obično 3 3" xfId="219"/>
    <cellStyle name="Obično 3 3 2" xfId="261"/>
    <cellStyle name="Obično 3 4" xfId="221"/>
    <cellStyle name="Obično 3 4 2" xfId="263"/>
    <cellStyle name="Obično 3 5" xfId="223"/>
    <cellStyle name="Obično 3 5 2" xfId="265"/>
    <cellStyle name="Obično 3 6" xfId="225"/>
    <cellStyle name="Obično 3 6 2" xfId="267"/>
    <cellStyle name="Obično 3 7" xfId="257"/>
    <cellStyle name="Obično 4" xfId="4"/>
    <cellStyle name="Obično 4 2" xfId="8"/>
    <cellStyle name="Obično_12a Izvjestaji drustava za osiguranje" xfId="217"/>
    <cellStyle name="Output 2" xfId="209"/>
    <cellStyle name="Output 2 2" xfId="254"/>
    <cellStyle name="Output 2 3" xfId="274"/>
    <cellStyle name="Output 2 4" xfId="243"/>
    <cellStyle name="Output 3" xfId="233"/>
    <cellStyle name="Output 3 2" xfId="252"/>
    <cellStyle name="Output 3 3" xfId="272"/>
    <cellStyle name="Output 3 4" xfId="241"/>
    <cellStyle name="Output 4" xfId="227"/>
    <cellStyle name="Percent 2" xfId="251"/>
    <cellStyle name="Standard_0103_s Versicherung" xfId="210"/>
    <cellStyle name="Title 2" xfId="211"/>
    <cellStyle name="Total 2" xfId="212"/>
    <cellStyle name="Total 2 2" xfId="255"/>
    <cellStyle name="Total 2 3" xfId="275"/>
    <cellStyle name="Total 2 4" xfId="238"/>
    <cellStyle name="Total 3" xfId="234"/>
    <cellStyle name="Total 3 2" xfId="253"/>
    <cellStyle name="Total 3 3" xfId="273"/>
    <cellStyle name="Total 3 4" xfId="250"/>
    <cellStyle name="Total 4" xfId="226"/>
    <cellStyle name="Warning Text 2" xfId="2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showGridLines="0" tabSelected="1" showRuler="0" view="pageLayout" zoomScale="80" zoomScaleNormal="70" zoomScalePageLayoutView="80" workbookViewId="0">
      <selection activeCell="A7" sqref="A7"/>
    </sheetView>
  </sheetViews>
  <sheetFormatPr defaultRowHeight="15" x14ac:dyDescent="0.25"/>
  <cols>
    <col min="1" max="1" width="8.7109375" customWidth="1"/>
    <col min="2" max="2" width="50.140625" customWidth="1"/>
    <col min="3" max="3" width="17.42578125" customWidth="1"/>
    <col min="4" max="4" width="13" customWidth="1"/>
    <col min="5" max="5" width="17.42578125" customWidth="1"/>
    <col min="6" max="6" width="13" customWidth="1"/>
  </cols>
  <sheetData>
    <row r="1" spans="1:6" x14ac:dyDescent="0.25">
      <c r="C1" s="31"/>
      <c r="E1" s="31"/>
    </row>
    <row r="3" spans="1:6" x14ac:dyDescent="0.25">
      <c r="C3" s="35"/>
      <c r="E3" s="35"/>
    </row>
    <row r="4" spans="1:6" x14ac:dyDescent="0.25">
      <c r="C4" s="35"/>
      <c r="E4" s="35"/>
    </row>
    <row r="5" spans="1:6" x14ac:dyDescent="0.25">
      <c r="C5" s="35"/>
      <c r="E5" s="35"/>
    </row>
    <row r="6" spans="1:6" x14ac:dyDescent="0.25">
      <c r="C6" s="35"/>
      <c r="E6" s="35"/>
    </row>
    <row r="7" spans="1:6" x14ac:dyDescent="0.25">
      <c r="A7" s="62" t="s">
        <v>29</v>
      </c>
    </row>
    <row r="8" spans="1:6" x14ac:dyDescent="0.25">
      <c r="A8" s="62"/>
    </row>
    <row r="9" spans="1:6" s="1" customFormat="1" ht="15" customHeight="1" x14ac:dyDescent="0.2">
      <c r="C9" s="3"/>
      <c r="D9" s="2"/>
      <c r="E9" s="3"/>
      <c r="F9" s="2"/>
    </row>
    <row r="10" spans="1:6" s="1" customFormat="1" ht="15" customHeight="1" thickBot="1" x14ac:dyDescent="0.25">
      <c r="C10" s="3"/>
      <c r="D10" s="2"/>
      <c r="E10" s="3"/>
      <c r="F10" s="2"/>
    </row>
    <row r="11" spans="1:6" s="1" customFormat="1" ht="15" customHeight="1" x14ac:dyDescent="0.25">
      <c r="A11" s="63"/>
      <c r="B11" s="64"/>
      <c r="C11" s="94" t="s">
        <v>36</v>
      </c>
      <c r="D11" s="94"/>
      <c r="E11" s="94"/>
      <c r="F11" s="95"/>
    </row>
    <row r="12" spans="1:6" s="1" customFormat="1" ht="18" customHeight="1" x14ac:dyDescent="0.2">
      <c r="A12" s="65" t="s">
        <v>32</v>
      </c>
      <c r="B12" s="40" t="s">
        <v>33</v>
      </c>
      <c r="C12" s="88" t="s">
        <v>34</v>
      </c>
      <c r="D12" s="88" t="s">
        <v>35</v>
      </c>
      <c r="E12" s="88" t="s">
        <v>34</v>
      </c>
      <c r="F12" s="66" t="s">
        <v>35</v>
      </c>
    </row>
    <row r="13" spans="1:6" s="1" customFormat="1" ht="18" customHeight="1" thickBot="1" x14ac:dyDescent="0.25">
      <c r="A13" s="67"/>
      <c r="B13" s="68"/>
      <c r="C13" s="69" t="s">
        <v>69</v>
      </c>
      <c r="D13" s="90" t="s">
        <v>25</v>
      </c>
      <c r="E13" s="69" t="s">
        <v>70</v>
      </c>
      <c r="F13" s="77" t="s">
        <v>25</v>
      </c>
    </row>
    <row r="14" spans="1:6" s="1" customFormat="1" ht="16.5" customHeight="1" x14ac:dyDescent="0.2">
      <c r="A14" s="19" t="s">
        <v>0</v>
      </c>
      <c r="B14" s="12" t="s">
        <v>41</v>
      </c>
      <c r="C14" s="48">
        <f>FBiH!C14+RS!C14</f>
        <v>37421648.379999995</v>
      </c>
      <c r="D14" s="79">
        <f t="shared" ref="D14:D37" si="0">C14/C$38*100</f>
        <v>6.0527664269878789</v>
      </c>
      <c r="E14" s="48">
        <f>FBiH!E14+RS!E14</f>
        <v>39982362.82</v>
      </c>
      <c r="F14" s="79">
        <f t="shared" ref="F14:F37" si="1">E14/E$38*100</f>
        <v>5.9794808377076025</v>
      </c>
    </row>
    <row r="15" spans="1:6" s="1" customFormat="1" ht="17.100000000000001" customHeight="1" x14ac:dyDescent="0.2">
      <c r="A15" s="22" t="s">
        <v>1</v>
      </c>
      <c r="B15" s="12" t="s">
        <v>42</v>
      </c>
      <c r="C15" s="48">
        <f>FBiH!C15+RS!C15</f>
        <v>8651718.1400000006</v>
      </c>
      <c r="D15" s="80">
        <f t="shared" si="0"/>
        <v>1.3993725920833961</v>
      </c>
      <c r="E15" s="48">
        <f>FBiH!E15+RS!E15</f>
        <v>12019974.069899999</v>
      </c>
      <c r="F15" s="80">
        <f t="shared" si="1"/>
        <v>1.7976227404138518</v>
      </c>
    </row>
    <row r="16" spans="1:6" s="1" customFormat="1" ht="17.100000000000001" customHeight="1" x14ac:dyDescent="0.2">
      <c r="A16" s="22" t="s">
        <v>2</v>
      </c>
      <c r="B16" s="12" t="s">
        <v>43</v>
      </c>
      <c r="C16" s="48">
        <f>FBiH!C16+RS!C16</f>
        <v>60569769.729900002</v>
      </c>
      <c r="D16" s="80">
        <f t="shared" si="0"/>
        <v>9.7968604960614893</v>
      </c>
      <c r="E16" s="48">
        <f>FBiH!E16+RS!E16</f>
        <v>68398077.819900006</v>
      </c>
      <c r="F16" s="80">
        <f t="shared" si="1"/>
        <v>10.229135218980673</v>
      </c>
    </row>
    <row r="17" spans="1:6" s="1" customFormat="1" ht="17.100000000000001" customHeight="1" x14ac:dyDescent="0.2">
      <c r="A17" s="19" t="s">
        <v>3</v>
      </c>
      <c r="B17" s="12" t="s">
        <v>44</v>
      </c>
      <c r="C17" s="48">
        <f>FBiH!C17+RS!C17</f>
        <v>24171</v>
      </c>
      <c r="D17" s="80">
        <f t="shared" si="0"/>
        <v>3.9095396285353063E-3</v>
      </c>
      <c r="E17" s="48">
        <f>FBiH!E17+RS!E17</f>
        <v>10407.02</v>
      </c>
      <c r="F17" s="80">
        <f t="shared" si="1"/>
        <v>1.5564006796644784E-3</v>
      </c>
    </row>
    <row r="18" spans="1:6" s="1" customFormat="1" ht="17.100000000000001" customHeight="1" x14ac:dyDescent="0.2">
      <c r="A18" s="19" t="s">
        <v>4</v>
      </c>
      <c r="B18" s="12" t="s">
        <v>45</v>
      </c>
      <c r="C18" s="48">
        <f>FBiH!C18+RS!C18</f>
        <v>9278.14</v>
      </c>
      <c r="D18" s="80">
        <f t="shared" si="0"/>
        <v>1.5006932277977147E-3</v>
      </c>
      <c r="E18" s="48">
        <f>FBiH!E18+RS!E18</f>
        <v>51978.48</v>
      </c>
      <c r="F18" s="80">
        <f t="shared" si="1"/>
        <v>7.7735357095428366E-3</v>
      </c>
    </row>
    <row r="19" spans="1:6" s="1" customFormat="1" ht="17.100000000000001" customHeight="1" x14ac:dyDescent="0.2">
      <c r="A19" s="19" t="s">
        <v>5</v>
      </c>
      <c r="B19" s="12" t="s">
        <v>46</v>
      </c>
      <c r="C19" s="48">
        <f>FBiH!C19+RS!C19</f>
        <v>11621.83</v>
      </c>
      <c r="D19" s="80">
        <f t="shared" si="0"/>
        <v>1.879773486454862E-3</v>
      </c>
      <c r="E19" s="48">
        <f>FBiH!E19+RS!E19</f>
        <v>10740.86</v>
      </c>
      <c r="F19" s="80">
        <f t="shared" si="1"/>
        <v>1.606327440917862E-3</v>
      </c>
    </row>
    <row r="20" spans="1:6" s="1" customFormat="1" ht="17.100000000000001" customHeight="1" x14ac:dyDescent="0.2">
      <c r="A20" s="19" t="s">
        <v>6</v>
      </c>
      <c r="B20" s="12" t="s">
        <v>71</v>
      </c>
      <c r="C20" s="48">
        <f>FBiH!C20+RS!C20</f>
        <v>2541914.52</v>
      </c>
      <c r="D20" s="80">
        <f t="shared" si="0"/>
        <v>0.41114209376067606</v>
      </c>
      <c r="E20" s="48">
        <f>FBiH!E20+RS!E20</f>
        <v>3302270.89</v>
      </c>
      <c r="F20" s="80">
        <f t="shared" si="1"/>
        <v>0.49386439707353519</v>
      </c>
    </row>
    <row r="21" spans="1:6" s="1" customFormat="1" ht="17.100000000000001" customHeight="1" x14ac:dyDescent="0.2">
      <c r="A21" s="19" t="s">
        <v>7</v>
      </c>
      <c r="B21" s="12" t="s">
        <v>48</v>
      </c>
      <c r="C21" s="48">
        <f>FBiH!C21+RS!C21</f>
        <v>25154598.93</v>
      </c>
      <c r="D21" s="80">
        <f t="shared" si="0"/>
        <v>4.0686318876648375</v>
      </c>
      <c r="E21" s="48">
        <f>FBiH!E21+RS!E21</f>
        <v>27605652.589900002</v>
      </c>
      <c r="F21" s="80">
        <f t="shared" si="1"/>
        <v>4.1285071474352719</v>
      </c>
    </row>
    <row r="22" spans="1:6" s="1" customFormat="1" ht="17.100000000000001" customHeight="1" x14ac:dyDescent="0.2">
      <c r="A22" s="19" t="s">
        <v>8</v>
      </c>
      <c r="B22" s="12" t="s">
        <v>49</v>
      </c>
      <c r="C22" s="48">
        <f>FBiH!C22+RS!C22</f>
        <v>24909743.16</v>
      </c>
      <c r="D22" s="80">
        <f t="shared" si="0"/>
        <v>4.0290276786502943</v>
      </c>
      <c r="E22" s="48">
        <f>FBiH!E22+RS!E22</f>
        <v>28312566.269999996</v>
      </c>
      <c r="F22" s="80">
        <f t="shared" si="1"/>
        <v>4.2342281830604316</v>
      </c>
    </row>
    <row r="23" spans="1:6" s="1" customFormat="1" ht="16.5" customHeight="1" x14ac:dyDescent="0.2">
      <c r="A23" s="19" t="s">
        <v>9</v>
      </c>
      <c r="B23" s="12" t="s">
        <v>50</v>
      </c>
      <c r="C23" s="48">
        <f>FBiH!C23+RS!C23</f>
        <v>313272204.87989998</v>
      </c>
      <c r="D23" s="80">
        <f t="shared" si="0"/>
        <v>50.670228765735814</v>
      </c>
      <c r="E23" s="48">
        <f>FBiH!E23+RS!E23</f>
        <v>326997872.79989994</v>
      </c>
      <c r="F23" s="80">
        <f t="shared" si="1"/>
        <v>48.903500855634263</v>
      </c>
    </row>
    <row r="24" spans="1:6" s="1" customFormat="1" ht="17.100000000000001" customHeight="1" x14ac:dyDescent="0.2">
      <c r="A24" s="19" t="s">
        <v>10</v>
      </c>
      <c r="B24" s="12" t="s">
        <v>51</v>
      </c>
      <c r="C24" s="48">
        <f>FBiH!C24+RS!C24</f>
        <v>141005.89000000001</v>
      </c>
      <c r="D24" s="80">
        <f t="shared" si="0"/>
        <v>2.2807004874100794E-2</v>
      </c>
      <c r="E24" s="48">
        <f>FBiH!E24+RS!E24</f>
        <v>143459.34</v>
      </c>
      <c r="F24" s="80">
        <f t="shared" si="1"/>
        <v>2.1454769403750303E-2</v>
      </c>
    </row>
    <row r="25" spans="1:6" s="1" customFormat="1" ht="17.100000000000001" customHeight="1" x14ac:dyDescent="0.2">
      <c r="A25" s="19" t="s">
        <v>11</v>
      </c>
      <c r="B25" s="12" t="s">
        <v>52</v>
      </c>
      <c r="C25" s="48">
        <f>FBiH!C25+RS!C25</f>
        <v>31741.8</v>
      </c>
      <c r="D25" s="80">
        <f t="shared" si="0"/>
        <v>5.1340790609011614E-3</v>
      </c>
      <c r="E25" s="48">
        <f>FBiH!E25+RS!E25</f>
        <v>33168.449999999997</v>
      </c>
      <c r="F25" s="80">
        <f t="shared" si="1"/>
        <v>4.96043998410854E-3</v>
      </c>
    </row>
    <row r="26" spans="1:6" s="1" customFormat="1" ht="17.100000000000001" customHeight="1" x14ac:dyDescent="0.2">
      <c r="A26" s="19" t="s">
        <v>12</v>
      </c>
      <c r="B26" s="12" t="s">
        <v>53</v>
      </c>
      <c r="C26" s="48">
        <f>FBiH!C26+RS!C26</f>
        <v>8614790.2200000007</v>
      </c>
      <c r="D26" s="80">
        <f t="shared" si="0"/>
        <v>1.3933996837784282</v>
      </c>
      <c r="E26" s="48">
        <f>FBiH!E26+RS!E26</f>
        <v>8938659.8100000005</v>
      </c>
      <c r="F26" s="80">
        <f t="shared" si="1"/>
        <v>1.3368030621228322</v>
      </c>
    </row>
    <row r="27" spans="1:6" s="1" customFormat="1" ht="17.100000000000001" customHeight="1" x14ac:dyDescent="0.2">
      <c r="A27" s="19" t="s">
        <v>13</v>
      </c>
      <c r="B27" s="12" t="s">
        <v>54</v>
      </c>
      <c r="C27" s="48">
        <f>FBiH!C27+RS!C27</f>
        <v>5994640.5099999998</v>
      </c>
      <c r="D27" s="80">
        <f t="shared" si="0"/>
        <v>0.96960343521857173</v>
      </c>
      <c r="E27" s="48">
        <f>FBiH!E27+RS!E27</f>
        <v>6304863.4499999993</v>
      </c>
      <c r="F27" s="80">
        <f t="shared" si="1"/>
        <v>0.94291101187196014</v>
      </c>
    </row>
    <row r="28" spans="1:6" s="1" customFormat="1" ht="17.100000000000001" customHeight="1" x14ac:dyDescent="0.2">
      <c r="A28" s="19" t="s">
        <v>14</v>
      </c>
      <c r="B28" s="12" t="s">
        <v>72</v>
      </c>
      <c r="C28" s="48">
        <f>FBiH!C28+RS!C28</f>
        <v>298816.59999999998</v>
      </c>
      <c r="D28" s="80">
        <f t="shared" si="0"/>
        <v>4.8332106216713543E-2</v>
      </c>
      <c r="E28" s="48">
        <f>FBiH!E28+RS!E28</f>
        <v>403189.26</v>
      </c>
      <c r="F28" s="80">
        <f t="shared" si="1"/>
        <v>6.0298148585994651E-2</v>
      </c>
    </row>
    <row r="29" spans="1:6" s="1" customFormat="1" ht="17.100000000000001" customHeight="1" x14ac:dyDescent="0.2">
      <c r="A29" s="19" t="s">
        <v>15</v>
      </c>
      <c r="B29" s="12" t="s">
        <v>73</v>
      </c>
      <c r="C29" s="48">
        <f>FBiH!C29+RS!C29</f>
        <v>3301758.46</v>
      </c>
      <c r="D29" s="80">
        <f t="shared" si="0"/>
        <v>0.53404309061361566</v>
      </c>
      <c r="E29" s="48">
        <f>FBiH!E29+RS!E29</f>
        <v>4403443.6899999995</v>
      </c>
      <c r="F29" s="80">
        <f t="shared" si="1"/>
        <v>0.658548052370444</v>
      </c>
    </row>
    <row r="30" spans="1:6" s="1" customFormat="1" ht="17.100000000000001" customHeight="1" x14ac:dyDescent="0.2">
      <c r="A30" s="19" t="s">
        <v>16</v>
      </c>
      <c r="B30" s="12" t="s">
        <v>57</v>
      </c>
      <c r="C30" s="48">
        <f>FBiH!C30+RS!C30</f>
        <v>53325.5</v>
      </c>
      <c r="D30" s="80">
        <f t="shared" si="0"/>
        <v>8.6251357188970017E-3</v>
      </c>
      <c r="E30" s="48">
        <f>FBiH!E30+RS!E30</f>
        <v>89436.4</v>
      </c>
      <c r="F30" s="80">
        <f t="shared" si="1"/>
        <v>1.33754786429491E-2</v>
      </c>
    </row>
    <row r="31" spans="1:6" s="1" customFormat="1" ht="17.100000000000001" customHeight="1" x14ac:dyDescent="0.2">
      <c r="A31" s="19" t="s">
        <v>17</v>
      </c>
      <c r="B31" s="12" t="s">
        <v>58</v>
      </c>
      <c r="C31" s="48">
        <f>FBiH!C31+RS!C31</f>
        <v>1323635.6100000001</v>
      </c>
      <c r="D31" s="80">
        <f t="shared" si="0"/>
        <v>0.21409150928945858</v>
      </c>
      <c r="E31" s="48">
        <f>FBiH!E31+RS!E31</f>
        <v>1717754.83</v>
      </c>
      <c r="F31" s="80">
        <f t="shared" si="1"/>
        <v>0.25689532497381007</v>
      </c>
    </row>
    <row r="32" spans="1:6" s="1" customFormat="1" ht="17.100000000000001" customHeight="1" x14ac:dyDescent="0.2">
      <c r="A32" s="20" t="s">
        <v>23</v>
      </c>
      <c r="B32" s="6" t="s">
        <v>59</v>
      </c>
      <c r="C32" s="49">
        <f>SUM(C14:C31)</f>
        <v>492326383.29980004</v>
      </c>
      <c r="D32" s="81">
        <f t="shared" si="0"/>
        <v>79.631355992057877</v>
      </c>
      <c r="E32" s="49">
        <f>SUM(E14:E31)</f>
        <v>528725878.84959984</v>
      </c>
      <c r="F32" s="81">
        <f t="shared" si="1"/>
        <v>79.07252193209159</v>
      </c>
    </row>
    <row r="33" spans="1:6" s="1" customFormat="1" ht="17.100000000000001" customHeight="1" x14ac:dyDescent="0.2">
      <c r="A33" s="21" t="s">
        <v>22</v>
      </c>
      <c r="B33" s="4" t="s">
        <v>60</v>
      </c>
      <c r="C33" s="48">
        <f>FBiH!C33+RS!C33</f>
        <v>111915306.31990001</v>
      </c>
      <c r="D33" s="80">
        <f t="shared" si="0"/>
        <v>18.101746932163206</v>
      </c>
      <c r="E33" s="48">
        <f>FBiH!E33+RS!E33</f>
        <v>124353239.53</v>
      </c>
      <c r="F33" s="80">
        <f t="shared" si="1"/>
        <v>18.59739546219491</v>
      </c>
    </row>
    <row r="34" spans="1:6" s="1" customFormat="1" ht="17.100000000000001" customHeight="1" x14ac:dyDescent="0.2">
      <c r="A34" s="21" t="s">
        <v>20</v>
      </c>
      <c r="B34" s="5" t="s">
        <v>61</v>
      </c>
      <c r="C34" s="48">
        <f>FBiH!C34+RS!C34</f>
        <v>106643.37</v>
      </c>
      <c r="D34" s="80">
        <f t="shared" si="0"/>
        <v>1.724903732305462E-2</v>
      </c>
      <c r="E34" s="48">
        <f>FBiH!E34+RS!E34</f>
        <v>264657.06</v>
      </c>
      <c r="F34" s="80">
        <f t="shared" si="1"/>
        <v>3.9580247569621529E-2</v>
      </c>
    </row>
    <row r="35" spans="1:6" s="1" customFormat="1" ht="17.100000000000001" customHeight="1" x14ac:dyDescent="0.2">
      <c r="A35" s="21" t="s">
        <v>21</v>
      </c>
      <c r="B35" s="15" t="s">
        <v>62</v>
      </c>
      <c r="C35" s="48">
        <f>FBiH!C35+RS!C35</f>
        <v>13758269.3599</v>
      </c>
      <c r="D35" s="80">
        <f t="shared" si="0"/>
        <v>2.2253319797522702</v>
      </c>
      <c r="E35" s="48">
        <f>FBiH!E35+RS!E35</f>
        <v>15164804.899900001</v>
      </c>
      <c r="F35" s="80">
        <f t="shared" si="1"/>
        <v>2.2679415099791842</v>
      </c>
    </row>
    <row r="36" spans="1:6" s="1" customFormat="1" ht="17.100000000000001" customHeight="1" x14ac:dyDescent="0.2">
      <c r="A36" s="19" t="s">
        <v>19</v>
      </c>
      <c r="B36" s="15" t="s">
        <v>63</v>
      </c>
      <c r="C36" s="48">
        <f>FBiH!C36+RS!C36</f>
        <v>150335.72</v>
      </c>
      <c r="D36" s="80">
        <f t="shared" si="0"/>
        <v>2.4316058703586437E-2</v>
      </c>
      <c r="E36" s="48">
        <f>FBiH!E36+RS!E36</f>
        <v>150855.24</v>
      </c>
      <c r="F36" s="80">
        <f t="shared" si="1"/>
        <v>2.256084816469537E-2</v>
      </c>
    </row>
    <row r="37" spans="1:6" s="1" customFormat="1" ht="17.100000000000001" customHeight="1" x14ac:dyDescent="0.2">
      <c r="A37" s="20" t="s">
        <v>18</v>
      </c>
      <c r="B37" s="7" t="s">
        <v>64</v>
      </c>
      <c r="C37" s="51">
        <f>SUM(C33:C36)</f>
        <v>125930554.76980001</v>
      </c>
      <c r="D37" s="81">
        <f t="shared" si="0"/>
        <v>20.368644007942116</v>
      </c>
      <c r="E37" s="51">
        <f>SUM(E33:E36)</f>
        <v>139933556.7299</v>
      </c>
      <c r="F37" s="81">
        <f t="shared" si="1"/>
        <v>20.92747806790841</v>
      </c>
    </row>
    <row r="38" spans="1:6" s="1" customFormat="1" ht="17.100000000000001" customHeight="1" x14ac:dyDescent="0.2">
      <c r="A38" s="16" t="s">
        <v>24</v>
      </c>
      <c r="B38" s="17" t="s">
        <v>65</v>
      </c>
      <c r="C38" s="25">
        <f>C32+C37</f>
        <v>618256938.06960011</v>
      </c>
      <c r="D38" s="78">
        <f>D32+D37</f>
        <v>100</v>
      </c>
      <c r="E38" s="25">
        <f>E32+E37</f>
        <v>668659435.57949984</v>
      </c>
      <c r="F38" s="78">
        <f>F32+F37</f>
        <v>100</v>
      </c>
    </row>
    <row r="40" spans="1:6" x14ac:dyDescent="0.25">
      <c r="B40" s="36"/>
      <c r="C40" s="37"/>
      <c r="E40" s="37"/>
    </row>
    <row r="41" spans="1:6" x14ac:dyDescent="0.25">
      <c r="B41" s="36"/>
      <c r="C41" s="37"/>
      <c r="E41" s="37"/>
    </row>
    <row r="42" spans="1:6" x14ac:dyDescent="0.25">
      <c r="C42" s="38"/>
      <c r="E42" s="38"/>
    </row>
    <row r="43" spans="1:6" x14ac:dyDescent="0.25">
      <c r="C43" s="38"/>
      <c r="E43" s="38"/>
    </row>
  </sheetData>
  <mergeCells count="1">
    <mergeCell ref="C11:F11"/>
  </mergeCells>
  <pageMargins left="0.39370078740157483" right="0.39370078740157483" top="0.78740157480314965" bottom="0.78740157480314965" header="0.31496062992125984" footer="0.31496062992125984"/>
  <pageSetup paperSize="9" scale="75" orientation="portrait" horizontalDpi="4294967293" verticalDpi="0" r:id="rId1"/>
  <headerFooter>
    <oddHeader>&amp;L&amp;G&amp;CStatistika tržišta osiguranja&amp;RKvartalno izvješće</oddHeader>
    <oddFooter>&amp;CU izvješće su uključeni podatci zaključno s 30.09.2022. godine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5"/>
  <sheetViews>
    <sheetView showGridLines="0" showRuler="0" view="pageLayout" zoomScale="80" zoomScaleNormal="70" zoomScalePageLayoutView="80" workbookViewId="0">
      <selection activeCell="A7" sqref="A7"/>
    </sheetView>
  </sheetViews>
  <sheetFormatPr defaultRowHeight="15" x14ac:dyDescent="0.25"/>
  <cols>
    <col min="1" max="1" width="8.7109375" customWidth="1"/>
    <col min="2" max="2" width="50.28515625" customWidth="1"/>
    <col min="3" max="3" width="17.42578125" customWidth="1"/>
    <col min="4" max="4" width="13" customWidth="1"/>
    <col min="5" max="5" width="17.42578125" customWidth="1"/>
    <col min="6" max="6" width="13" customWidth="1"/>
  </cols>
  <sheetData>
    <row r="1" spans="1:6" x14ac:dyDescent="0.25">
      <c r="C1" s="31"/>
      <c r="E1" s="31"/>
    </row>
    <row r="3" spans="1:6" x14ac:dyDescent="0.25">
      <c r="C3" s="35"/>
      <c r="E3" s="35"/>
    </row>
    <row r="4" spans="1:6" x14ac:dyDescent="0.25">
      <c r="C4" s="35"/>
      <c r="E4" s="35"/>
    </row>
    <row r="5" spans="1:6" x14ac:dyDescent="0.25">
      <c r="C5" s="35"/>
      <c r="E5" s="35"/>
    </row>
    <row r="6" spans="1:6" x14ac:dyDescent="0.25">
      <c r="C6" s="35"/>
      <c r="E6" s="35"/>
    </row>
    <row r="7" spans="1:6" x14ac:dyDescent="0.25">
      <c r="A7" s="62" t="s">
        <v>68</v>
      </c>
    </row>
    <row r="8" spans="1:6" x14ac:dyDescent="0.25">
      <c r="A8" s="62"/>
    </row>
    <row r="9" spans="1:6" s="1" customFormat="1" ht="15" customHeight="1" x14ac:dyDescent="0.2">
      <c r="C9" s="3"/>
      <c r="D9" s="2"/>
      <c r="E9" s="3"/>
      <c r="F9" s="2"/>
    </row>
    <row r="10" spans="1:6" s="1" customFormat="1" ht="15" customHeight="1" thickBot="1" x14ac:dyDescent="0.25">
      <c r="C10" s="3"/>
      <c r="D10" s="2"/>
      <c r="E10" s="3"/>
      <c r="F10" s="2"/>
    </row>
    <row r="11" spans="1:6" s="1" customFormat="1" ht="15" customHeight="1" x14ac:dyDescent="0.25">
      <c r="A11" s="63"/>
      <c r="B11" s="64"/>
      <c r="C11" s="94" t="s">
        <v>36</v>
      </c>
      <c r="D11" s="94"/>
      <c r="E11" s="94"/>
      <c r="F11" s="95"/>
    </row>
    <row r="12" spans="1:6" s="1" customFormat="1" ht="18" customHeight="1" x14ac:dyDescent="0.2">
      <c r="A12" s="65" t="s">
        <v>32</v>
      </c>
      <c r="B12" s="40" t="s">
        <v>33</v>
      </c>
      <c r="C12" s="91" t="s">
        <v>34</v>
      </c>
      <c r="D12" s="88" t="s">
        <v>35</v>
      </c>
      <c r="E12" s="88" t="s">
        <v>34</v>
      </c>
      <c r="F12" s="66" t="s">
        <v>35</v>
      </c>
    </row>
    <row r="13" spans="1:6" s="1" customFormat="1" ht="18" customHeight="1" thickBot="1" x14ac:dyDescent="0.25">
      <c r="A13" s="70"/>
      <c r="B13" s="14"/>
      <c r="C13" s="11" t="s">
        <v>69</v>
      </c>
      <c r="D13" s="34" t="s">
        <v>25</v>
      </c>
      <c r="E13" s="11" t="s">
        <v>70</v>
      </c>
      <c r="F13" s="71" t="s">
        <v>25</v>
      </c>
    </row>
    <row r="14" spans="1:6" s="1" customFormat="1" ht="16.5" customHeight="1" x14ac:dyDescent="0.2">
      <c r="A14" s="72" t="s">
        <v>0</v>
      </c>
      <c r="B14" s="12" t="s">
        <v>41</v>
      </c>
      <c r="C14" s="48">
        <v>26162572</v>
      </c>
      <c r="D14" s="82">
        <f>C14/C$38*100</f>
        <v>6.0554510307282055</v>
      </c>
      <c r="E14" s="48">
        <v>26786528</v>
      </c>
      <c r="F14" s="82">
        <f>E14/E$38*100</f>
        <v>5.7332890914613008</v>
      </c>
    </row>
    <row r="15" spans="1:6" s="1" customFormat="1" ht="17.100000000000001" customHeight="1" x14ac:dyDescent="0.2">
      <c r="A15" s="73" t="s">
        <v>1</v>
      </c>
      <c r="B15" s="12" t="s">
        <v>42</v>
      </c>
      <c r="C15" s="48">
        <v>7382543</v>
      </c>
      <c r="D15" s="80">
        <f t="shared" ref="D15:D37" si="0">C15/C$38*100</f>
        <v>1.7087244946232847</v>
      </c>
      <c r="E15" s="48">
        <v>10244111</v>
      </c>
      <c r="F15" s="80">
        <f t="shared" ref="F15:F37" si="1">E15/E$38*100</f>
        <v>2.1926115190448989</v>
      </c>
    </row>
    <row r="16" spans="1:6" s="1" customFormat="1" ht="17.100000000000001" customHeight="1" x14ac:dyDescent="0.2">
      <c r="A16" s="73" t="s">
        <v>2</v>
      </c>
      <c r="B16" s="12" t="s">
        <v>43</v>
      </c>
      <c r="C16" s="48">
        <v>48038768</v>
      </c>
      <c r="D16" s="80">
        <f t="shared" si="0"/>
        <v>11.118800062949205</v>
      </c>
      <c r="E16" s="48">
        <v>54368227</v>
      </c>
      <c r="F16" s="80">
        <f t="shared" si="1"/>
        <v>11.63677363416385</v>
      </c>
    </row>
    <row r="17" spans="1:6" s="1" customFormat="1" ht="17.100000000000001" customHeight="1" x14ac:dyDescent="0.2">
      <c r="A17" s="74" t="s">
        <v>3</v>
      </c>
      <c r="B17" s="12" t="s">
        <v>44</v>
      </c>
      <c r="C17" s="48">
        <v>0</v>
      </c>
      <c r="D17" s="80">
        <f t="shared" si="0"/>
        <v>0</v>
      </c>
      <c r="E17" s="48">
        <v>0</v>
      </c>
      <c r="F17" s="80">
        <f t="shared" si="1"/>
        <v>0</v>
      </c>
    </row>
    <row r="18" spans="1:6" s="1" customFormat="1" ht="17.100000000000001" customHeight="1" x14ac:dyDescent="0.2">
      <c r="A18" s="74" t="s">
        <v>4</v>
      </c>
      <c r="B18" s="12" t="s">
        <v>45</v>
      </c>
      <c r="C18" s="48">
        <v>1463</v>
      </c>
      <c r="D18" s="80">
        <f t="shared" si="0"/>
        <v>3.3861826956292233E-4</v>
      </c>
      <c r="E18" s="48">
        <v>1706</v>
      </c>
      <c r="F18" s="80">
        <f t="shared" si="1"/>
        <v>3.6514591178195917E-4</v>
      </c>
    </row>
    <row r="19" spans="1:6" s="1" customFormat="1" ht="17.100000000000001" customHeight="1" x14ac:dyDescent="0.2">
      <c r="A19" s="74" t="s">
        <v>5</v>
      </c>
      <c r="B19" s="12" t="s">
        <v>46</v>
      </c>
      <c r="C19" s="48">
        <v>9288</v>
      </c>
      <c r="D19" s="80">
        <f t="shared" si="0"/>
        <v>2.1497515295286554E-3</v>
      </c>
      <c r="E19" s="48">
        <v>9348</v>
      </c>
      <c r="F19" s="80">
        <f t="shared" si="1"/>
        <v>2.0008112446293987E-3</v>
      </c>
    </row>
    <row r="20" spans="1:6" s="1" customFormat="1" ht="17.100000000000001" customHeight="1" x14ac:dyDescent="0.2">
      <c r="A20" s="74" t="s">
        <v>6</v>
      </c>
      <c r="B20" s="12" t="s">
        <v>71</v>
      </c>
      <c r="C20" s="48">
        <v>1925188</v>
      </c>
      <c r="D20" s="80">
        <f t="shared" si="0"/>
        <v>0.44559386817724078</v>
      </c>
      <c r="E20" s="48">
        <v>2476294</v>
      </c>
      <c r="F20" s="80">
        <f t="shared" si="1"/>
        <v>0.53001678222168502</v>
      </c>
    </row>
    <row r="21" spans="1:6" s="1" customFormat="1" ht="17.100000000000001" customHeight="1" x14ac:dyDescent="0.2">
      <c r="A21" s="74" t="s">
        <v>7</v>
      </c>
      <c r="B21" s="12" t="s">
        <v>48</v>
      </c>
      <c r="C21" s="48">
        <v>19066232</v>
      </c>
      <c r="D21" s="80">
        <f t="shared" si="0"/>
        <v>4.4129695741115622</v>
      </c>
      <c r="E21" s="48">
        <v>21057355</v>
      </c>
      <c r="F21" s="80">
        <f t="shared" si="1"/>
        <v>4.5070381542739719</v>
      </c>
    </row>
    <row r="22" spans="1:6" s="1" customFormat="1" ht="17.100000000000001" customHeight="1" x14ac:dyDescent="0.2">
      <c r="A22" s="74" t="s">
        <v>8</v>
      </c>
      <c r="B22" s="12" t="s">
        <v>49</v>
      </c>
      <c r="C22" s="48">
        <v>14082903</v>
      </c>
      <c r="D22" s="80">
        <f t="shared" si="0"/>
        <v>3.2595545073701215</v>
      </c>
      <c r="E22" s="48">
        <v>14417344</v>
      </c>
      <c r="F22" s="80">
        <f t="shared" si="1"/>
        <v>3.0858348302193193</v>
      </c>
    </row>
    <row r="23" spans="1:6" s="1" customFormat="1" ht="17.100000000000001" customHeight="1" x14ac:dyDescent="0.2">
      <c r="A23" s="74" t="s">
        <v>9</v>
      </c>
      <c r="B23" s="12" t="s">
        <v>50</v>
      </c>
      <c r="C23" s="48">
        <v>193854068</v>
      </c>
      <c r="D23" s="80">
        <f t="shared" si="0"/>
        <v>44.868440911751932</v>
      </c>
      <c r="E23" s="48">
        <v>202176730</v>
      </c>
      <c r="F23" s="80">
        <f t="shared" si="1"/>
        <v>43.273157337013465</v>
      </c>
    </row>
    <row r="24" spans="1:6" s="1" customFormat="1" ht="17.100000000000001" customHeight="1" x14ac:dyDescent="0.2">
      <c r="A24" s="74" t="s">
        <v>10</v>
      </c>
      <c r="B24" s="12" t="s">
        <v>51</v>
      </c>
      <c r="C24" s="48">
        <v>31697</v>
      </c>
      <c r="D24" s="80">
        <f t="shared" si="0"/>
        <v>7.3364205675570402E-3</v>
      </c>
      <c r="E24" s="48">
        <v>30341</v>
      </c>
      <c r="F24" s="80">
        <f t="shared" si="1"/>
        <v>6.4940750934211157E-3</v>
      </c>
    </row>
    <row r="25" spans="1:6" s="1" customFormat="1" ht="17.100000000000001" customHeight="1" x14ac:dyDescent="0.2">
      <c r="A25" s="74" t="s">
        <v>11</v>
      </c>
      <c r="B25" s="12" t="s">
        <v>52</v>
      </c>
      <c r="C25" s="48">
        <v>22354</v>
      </c>
      <c r="D25" s="80">
        <f t="shared" si="0"/>
        <v>5.17393902789444E-3</v>
      </c>
      <c r="E25" s="48">
        <v>24723</v>
      </c>
      <c r="F25" s="80">
        <f t="shared" si="1"/>
        <v>5.2916192127698573E-3</v>
      </c>
    </row>
    <row r="26" spans="1:6" s="1" customFormat="1" ht="17.100000000000001" customHeight="1" x14ac:dyDescent="0.2">
      <c r="A26" s="74" t="s">
        <v>12</v>
      </c>
      <c r="B26" s="12" t="s">
        <v>53</v>
      </c>
      <c r="C26" s="48">
        <v>5973352</v>
      </c>
      <c r="D26" s="80">
        <f t="shared" si="0"/>
        <v>1.3825605726112244</v>
      </c>
      <c r="E26" s="48">
        <v>6326222</v>
      </c>
      <c r="F26" s="80">
        <f t="shared" si="1"/>
        <v>1.3540410904601929</v>
      </c>
    </row>
    <row r="27" spans="1:6" s="1" customFormat="1" ht="17.100000000000001" customHeight="1" x14ac:dyDescent="0.2">
      <c r="A27" s="74" t="s">
        <v>13</v>
      </c>
      <c r="B27" s="12" t="s">
        <v>54</v>
      </c>
      <c r="C27" s="48">
        <v>4441839</v>
      </c>
      <c r="D27" s="80">
        <f t="shared" si="0"/>
        <v>1.0280846451518122</v>
      </c>
      <c r="E27" s="48">
        <v>3834963</v>
      </c>
      <c r="F27" s="80">
        <f t="shared" si="1"/>
        <v>0.82082125514951787</v>
      </c>
    </row>
    <row r="28" spans="1:6" s="1" customFormat="1" ht="17.100000000000001" customHeight="1" x14ac:dyDescent="0.2">
      <c r="A28" s="74" t="s">
        <v>14</v>
      </c>
      <c r="B28" s="12" t="s">
        <v>72</v>
      </c>
      <c r="C28" s="48">
        <v>284637</v>
      </c>
      <c r="D28" s="80">
        <f t="shared" si="0"/>
        <v>6.5880579899919023E-2</v>
      </c>
      <c r="E28" s="48">
        <v>388812</v>
      </c>
      <c r="F28" s="80">
        <f t="shared" si="1"/>
        <v>8.3219878224951416E-2</v>
      </c>
    </row>
    <row r="29" spans="1:6" s="1" customFormat="1" ht="17.100000000000001" customHeight="1" x14ac:dyDescent="0.2">
      <c r="A29" s="74" t="s">
        <v>15</v>
      </c>
      <c r="B29" s="12" t="s">
        <v>73</v>
      </c>
      <c r="C29" s="48">
        <v>2547878</v>
      </c>
      <c r="D29" s="80">
        <f t="shared" si="0"/>
        <v>0.58971841381916579</v>
      </c>
      <c r="E29" s="48">
        <v>3215844</v>
      </c>
      <c r="F29" s="80">
        <f t="shared" si="1"/>
        <v>0.68830732094287383</v>
      </c>
    </row>
    <row r="30" spans="1:6" s="1" customFormat="1" ht="17.100000000000001" customHeight="1" x14ac:dyDescent="0.2">
      <c r="A30" s="74" t="s">
        <v>16</v>
      </c>
      <c r="B30" s="12" t="s">
        <v>57</v>
      </c>
      <c r="C30" s="48">
        <v>53301</v>
      </c>
      <c r="D30" s="80">
        <f t="shared" si="0"/>
        <v>1.233676854817042E-2</v>
      </c>
      <c r="E30" s="48">
        <v>88717</v>
      </c>
      <c r="F30" s="80">
        <f t="shared" si="1"/>
        <v>1.898865759411493E-2</v>
      </c>
    </row>
    <row r="31" spans="1:6" s="1" customFormat="1" ht="17.100000000000001" customHeight="1" x14ac:dyDescent="0.2">
      <c r="A31" s="74" t="s">
        <v>17</v>
      </c>
      <c r="B31" s="12" t="s">
        <v>58</v>
      </c>
      <c r="C31" s="48">
        <v>1221421</v>
      </c>
      <c r="D31" s="80">
        <f t="shared" si="0"/>
        <v>0.28270366741477387</v>
      </c>
      <c r="E31" s="48">
        <v>1421203</v>
      </c>
      <c r="F31" s="80">
        <f t="shared" si="1"/>
        <v>0.3041890183248861</v>
      </c>
    </row>
    <row r="32" spans="1:6" s="1" customFormat="1" ht="17.100000000000001" customHeight="1" x14ac:dyDescent="0.2">
      <c r="A32" s="75" t="s">
        <v>23</v>
      </c>
      <c r="B32" s="6" t="s">
        <v>59</v>
      </c>
      <c r="C32" s="49">
        <f>SUM(C14:C31)</f>
        <v>325099504</v>
      </c>
      <c r="D32" s="81">
        <f t="shared" si="0"/>
        <v>75.245817826551161</v>
      </c>
      <c r="E32" s="49">
        <f>SUM(E14:E31)</f>
        <v>346868468</v>
      </c>
      <c r="F32" s="81">
        <f t="shared" si="1"/>
        <v>74.24244022055764</v>
      </c>
    </row>
    <row r="33" spans="1:6" s="1" customFormat="1" ht="17.100000000000001" customHeight="1" x14ac:dyDescent="0.2">
      <c r="A33" s="76" t="s">
        <v>22</v>
      </c>
      <c r="B33" s="4" t="s">
        <v>60</v>
      </c>
      <c r="C33" s="50">
        <v>95041633</v>
      </c>
      <c r="D33" s="80">
        <f t="shared" si="0"/>
        <v>21.997835477029621</v>
      </c>
      <c r="E33" s="50">
        <v>106940973</v>
      </c>
      <c r="F33" s="80">
        <f t="shared" si="1"/>
        <v>22.889249175225601</v>
      </c>
    </row>
    <row r="34" spans="1:6" s="1" customFormat="1" ht="17.100000000000001" customHeight="1" x14ac:dyDescent="0.2">
      <c r="A34" s="76" t="s">
        <v>20</v>
      </c>
      <c r="B34" s="5" t="s">
        <v>61</v>
      </c>
      <c r="C34" s="50">
        <v>103599</v>
      </c>
      <c r="D34" s="80">
        <f t="shared" si="0"/>
        <v>2.3978478543027471E-2</v>
      </c>
      <c r="E34" s="50">
        <v>225325</v>
      </c>
      <c r="F34" s="80">
        <f t="shared" si="1"/>
        <v>4.8227727181869837E-2</v>
      </c>
    </row>
    <row r="35" spans="1:6" s="1" customFormat="1" ht="17.100000000000001" customHeight="1" x14ac:dyDescent="0.2">
      <c r="A35" s="76" t="s">
        <v>21</v>
      </c>
      <c r="B35" s="15" t="s">
        <v>62</v>
      </c>
      <c r="C35" s="50">
        <v>11805195</v>
      </c>
      <c r="D35" s="80">
        <f t="shared" si="0"/>
        <v>2.7323682178761879</v>
      </c>
      <c r="E35" s="50">
        <v>13175723</v>
      </c>
      <c r="F35" s="80">
        <f t="shared" si="1"/>
        <v>2.8200828770348947</v>
      </c>
    </row>
    <row r="36" spans="1:6" s="1" customFormat="1" ht="17.100000000000001" customHeight="1" x14ac:dyDescent="0.2">
      <c r="A36" s="74" t="s">
        <v>19</v>
      </c>
      <c r="B36" s="15" t="s">
        <v>63</v>
      </c>
      <c r="C36" s="50">
        <v>0</v>
      </c>
      <c r="D36" s="80">
        <f t="shared" si="0"/>
        <v>0</v>
      </c>
      <c r="E36" s="50">
        <v>0</v>
      </c>
      <c r="F36" s="80">
        <f t="shared" si="1"/>
        <v>0</v>
      </c>
    </row>
    <row r="37" spans="1:6" s="1" customFormat="1" ht="17.100000000000001" customHeight="1" x14ac:dyDescent="0.2">
      <c r="A37" s="75" t="s">
        <v>18</v>
      </c>
      <c r="B37" s="7" t="s">
        <v>64</v>
      </c>
      <c r="C37" s="51">
        <f>SUM(C33:C36)</f>
        <v>106950427</v>
      </c>
      <c r="D37" s="83">
        <f t="shared" si="0"/>
        <v>24.754182173448839</v>
      </c>
      <c r="E37" s="51">
        <f>SUM(E33:E36)</f>
        <v>120342021</v>
      </c>
      <c r="F37" s="83">
        <f t="shared" si="1"/>
        <v>25.757559779442367</v>
      </c>
    </row>
    <row r="38" spans="1:6" s="1" customFormat="1" ht="17.100000000000001" customHeight="1" x14ac:dyDescent="0.2">
      <c r="A38" s="84" t="s">
        <v>24</v>
      </c>
      <c r="B38" s="85" t="s">
        <v>65</v>
      </c>
      <c r="C38" s="87">
        <f>C32+C37</f>
        <v>432049931</v>
      </c>
      <c r="D38" s="86">
        <f>D32+D37</f>
        <v>100</v>
      </c>
      <c r="E38" s="87">
        <f>E32+E37</f>
        <v>467210489</v>
      </c>
      <c r="F38" s="86">
        <f>F32+F37</f>
        <v>100</v>
      </c>
    </row>
    <row r="40" spans="1:6" x14ac:dyDescent="0.25">
      <c r="B40" s="36"/>
      <c r="C40" s="37"/>
      <c r="E40" s="37"/>
    </row>
    <row r="41" spans="1:6" x14ac:dyDescent="0.25">
      <c r="A41" s="89" t="s">
        <v>74</v>
      </c>
      <c r="B41" s="36"/>
      <c r="C41" s="37"/>
      <c r="E41" s="37"/>
    </row>
    <row r="42" spans="1:6" x14ac:dyDescent="0.25">
      <c r="C42" s="38"/>
      <c r="E42" s="38"/>
    </row>
    <row r="43" spans="1:6" x14ac:dyDescent="0.25">
      <c r="C43" s="38"/>
      <c r="E43" s="38"/>
    </row>
    <row r="50" spans="3:6" x14ac:dyDescent="0.25">
      <c r="C50" s="44"/>
      <c r="D50" s="44"/>
      <c r="E50" s="44"/>
      <c r="F50" s="44"/>
    </row>
    <row r="51" spans="3:6" x14ac:dyDescent="0.25">
      <c r="C51" s="45"/>
      <c r="D51" s="45"/>
      <c r="E51" s="45"/>
      <c r="F51" s="45"/>
    </row>
    <row r="52" spans="3:6" x14ac:dyDescent="0.25">
      <c r="C52" s="45"/>
      <c r="D52" s="45"/>
      <c r="E52" s="45"/>
      <c r="F52" s="45"/>
    </row>
    <row r="53" spans="3:6" x14ac:dyDescent="0.25">
      <c r="C53" s="45"/>
      <c r="D53" s="45"/>
      <c r="E53" s="45"/>
      <c r="F53" s="45"/>
    </row>
    <row r="54" spans="3:6" x14ac:dyDescent="0.25">
      <c r="C54" s="45"/>
      <c r="D54" s="45"/>
      <c r="E54" s="45"/>
      <c r="F54" s="45"/>
    </row>
    <row r="55" spans="3:6" x14ac:dyDescent="0.25">
      <c r="C55" s="45"/>
      <c r="D55" s="45"/>
      <c r="E55" s="45"/>
      <c r="F55" s="45"/>
    </row>
    <row r="56" spans="3:6" x14ac:dyDescent="0.25">
      <c r="C56" s="47"/>
      <c r="D56" s="45"/>
      <c r="E56" s="47"/>
      <c r="F56" s="45"/>
    </row>
    <row r="57" spans="3:6" x14ac:dyDescent="0.25">
      <c r="C57" s="47"/>
      <c r="D57" s="45"/>
      <c r="E57" s="47"/>
      <c r="F57" s="45"/>
    </row>
    <row r="58" spans="3:6" x14ac:dyDescent="0.25">
      <c r="C58" s="47"/>
      <c r="D58" s="45"/>
      <c r="E58" s="47"/>
      <c r="F58" s="45"/>
    </row>
    <row r="59" spans="3:6" x14ac:dyDescent="0.25">
      <c r="C59" s="47"/>
      <c r="D59" s="45"/>
      <c r="E59" s="47"/>
      <c r="F59" s="45"/>
    </row>
    <row r="60" spans="3:6" x14ac:dyDescent="0.25">
      <c r="C60" s="47"/>
      <c r="D60" s="45"/>
      <c r="E60" s="47"/>
      <c r="F60" s="45"/>
    </row>
    <row r="61" spans="3:6" x14ac:dyDescent="0.25">
      <c r="C61" s="47"/>
      <c r="D61" s="45"/>
      <c r="E61" s="47"/>
      <c r="F61" s="45"/>
    </row>
    <row r="62" spans="3:6" x14ac:dyDescent="0.25">
      <c r="C62" s="47"/>
      <c r="D62" s="45"/>
      <c r="E62" s="47"/>
      <c r="F62" s="45"/>
    </row>
    <row r="63" spans="3:6" x14ac:dyDescent="0.25">
      <c r="C63" s="47"/>
      <c r="D63" s="45"/>
      <c r="E63" s="47"/>
      <c r="F63" s="45"/>
    </row>
    <row r="64" spans="3:6" x14ac:dyDescent="0.25">
      <c r="C64" s="47"/>
      <c r="D64" s="45"/>
      <c r="E64" s="47"/>
      <c r="F64" s="45"/>
    </row>
    <row r="65" spans="3:6" x14ac:dyDescent="0.25">
      <c r="C65" s="47"/>
      <c r="D65" s="45"/>
      <c r="E65" s="47"/>
      <c r="F65" s="45"/>
    </row>
    <row r="66" spans="3:6" x14ac:dyDescent="0.25">
      <c r="C66" s="47"/>
      <c r="D66" s="45"/>
      <c r="E66" s="47"/>
      <c r="F66" s="45"/>
    </row>
    <row r="67" spans="3:6" x14ac:dyDescent="0.25">
      <c r="C67" s="47"/>
      <c r="D67" s="45"/>
      <c r="E67" s="47"/>
      <c r="F67" s="45"/>
    </row>
    <row r="68" spans="3:6" x14ac:dyDescent="0.25">
      <c r="C68" s="47"/>
      <c r="D68" s="45"/>
      <c r="E68" s="47"/>
      <c r="F68" s="45"/>
    </row>
    <row r="69" spans="3:6" x14ac:dyDescent="0.25">
      <c r="C69" s="44"/>
      <c r="D69" s="44"/>
      <c r="E69" s="44"/>
      <c r="F69" s="44"/>
    </row>
    <row r="70" spans="3:6" x14ac:dyDescent="0.25">
      <c r="C70" s="44"/>
      <c r="D70" s="44"/>
      <c r="E70" s="44"/>
      <c r="F70" s="44"/>
    </row>
    <row r="71" spans="3:6" x14ac:dyDescent="0.25">
      <c r="C71" s="44"/>
      <c r="D71" s="44"/>
      <c r="E71" s="44"/>
      <c r="F71" s="44"/>
    </row>
    <row r="72" spans="3:6" x14ac:dyDescent="0.25">
      <c r="C72" s="44"/>
      <c r="D72" s="44"/>
      <c r="E72" s="44"/>
      <c r="F72" s="44"/>
    </row>
    <row r="73" spans="3:6" x14ac:dyDescent="0.25">
      <c r="C73" s="44"/>
      <c r="D73" s="44"/>
      <c r="E73" s="44"/>
      <c r="F73" s="44"/>
    </row>
    <row r="74" spans="3:6" x14ac:dyDescent="0.25">
      <c r="C74" s="44"/>
      <c r="D74" s="44"/>
      <c r="E74" s="44"/>
      <c r="F74" s="44"/>
    </row>
    <row r="75" spans="3:6" x14ac:dyDescent="0.25">
      <c r="C75" s="44"/>
      <c r="D75" s="44"/>
      <c r="E75" s="44"/>
      <c r="F75" s="44"/>
    </row>
  </sheetData>
  <mergeCells count="1">
    <mergeCell ref="C11:F11"/>
  </mergeCells>
  <dataValidations disablePrompts="1" count="1">
    <dataValidation type="decimal" allowBlank="1" showInputMessage="1" showErrorMessage="1" errorTitle="Microsoft Excel" error="Neočekivana vrsta podatka!_x000a_Mollimo unesite broj." sqref="C56:F68">
      <formula1>-100000000000</formula1>
      <formula2>100000000000</formula2>
    </dataValidation>
  </dataValidations>
  <pageMargins left="0.39370078740157483" right="0.39370078740157483" top="0.78740157480314965" bottom="0.78740157480314965" header="0.31496062992125984" footer="0.31496062992125984"/>
  <pageSetup paperSize="9" scale="75" orientation="portrait" horizontalDpi="4294967293" verticalDpi="0" r:id="rId1"/>
  <headerFooter>
    <oddHeader>&amp;L&amp;G&amp;CStatistika tržišta osiguranja&amp;RKvartalno izvješće</oddHeader>
    <oddFooter>&amp;CU izvješće su uključeni podatci zaključno s 30.09.2022. godine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71"/>
  <sheetViews>
    <sheetView showGridLines="0" showRuler="0" view="pageLayout" zoomScale="80" zoomScaleNormal="70" zoomScalePageLayoutView="80" workbookViewId="0">
      <selection activeCell="C4" sqref="C4"/>
    </sheetView>
  </sheetViews>
  <sheetFormatPr defaultRowHeight="15" x14ac:dyDescent="0.25"/>
  <cols>
    <col min="1" max="1" width="8.7109375" customWidth="1"/>
    <col min="2" max="2" width="50" customWidth="1"/>
    <col min="3" max="3" width="17.42578125" customWidth="1"/>
    <col min="4" max="4" width="11.28515625" customWidth="1"/>
    <col min="5" max="5" width="17.42578125" customWidth="1"/>
    <col min="6" max="6" width="10.85546875" customWidth="1"/>
    <col min="7" max="7" width="17.42578125" customWidth="1"/>
    <col min="8" max="8" width="14.85546875" customWidth="1"/>
    <col min="9" max="9" width="13.140625" customWidth="1"/>
  </cols>
  <sheetData>
    <row r="1" spans="1:9" x14ac:dyDescent="0.25">
      <c r="C1" s="31"/>
    </row>
    <row r="3" spans="1:9" x14ac:dyDescent="0.25">
      <c r="C3" s="35"/>
    </row>
    <row r="4" spans="1:9" x14ac:dyDescent="0.25">
      <c r="C4" s="35" t="s">
        <v>30</v>
      </c>
    </row>
    <row r="5" spans="1:9" s="1" customFormat="1" ht="15" customHeight="1" x14ac:dyDescent="0.2">
      <c r="C5" s="3"/>
      <c r="D5" s="2"/>
      <c r="E5" s="3"/>
      <c r="F5" s="3"/>
    </row>
    <row r="6" spans="1:9" s="1" customFormat="1" ht="15" customHeight="1" thickBot="1" x14ac:dyDescent="0.25">
      <c r="C6" s="3"/>
      <c r="D6" s="2"/>
      <c r="E6" s="3"/>
      <c r="F6" s="3"/>
    </row>
    <row r="7" spans="1:9" s="1" customFormat="1" ht="15" customHeight="1" x14ac:dyDescent="0.25">
      <c r="A7" s="41"/>
      <c r="B7" s="13"/>
      <c r="C7" s="96" t="s">
        <v>36</v>
      </c>
      <c r="D7" s="96"/>
      <c r="E7" s="96"/>
      <c r="F7" s="96"/>
      <c r="G7" s="96"/>
      <c r="H7" s="96"/>
      <c r="I7" s="97"/>
    </row>
    <row r="8" spans="1:9" s="1" customFormat="1" ht="26.25" customHeight="1" x14ac:dyDescent="0.2">
      <c r="A8" s="39" t="s">
        <v>32</v>
      </c>
      <c r="B8" s="40" t="s">
        <v>33</v>
      </c>
      <c r="C8" s="58" t="s">
        <v>34</v>
      </c>
      <c r="D8" s="58" t="s">
        <v>35</v>
      </c>
      <c r="E8" s="58" t="s">
        <v>34</v>
      </c>
      <c r="F8" s="58" t="s">
        <v>35</v>
      </c>
      <c r="G8" s="98" t="s">
        <v>37</v>
      </c>
      <c r="H8" s="98"/>
      <c r="I8" s="10" t="s">
        <v>38</v>
      </c>
    </row>
    <row r="9" spans="1:9" s="1" customFormat="1" ht="24.75" customHeight="1" thickBot="1" x14ac:dyDescent="0.25">
      <c r="A9" s="42"/>
      <c r="B9" s="14"/>
      <c r="C9" s="11" t="s">
        <v>28</v>
      </c>
      <c r="D9" s="34" t="s">
        <v>25</v>
      </c>
      <c r="E9" s="11" t="s">
        <v>66</v>
      </c>
      <c r="F9" s="11" t="s">
        <v>25</v>
      </c>
      <c r="G9" s="8" t="s">
        <v>39</v>
      </c>
      <c r="H9" s="11" t="s">
        <v>40</v>
      </c>
      <c r="I9" s="9" t="s">
        <v>26</v>
      </c>
    </row>
    <row r="10" spans="1:9" s="1" customFormat="1" ht="16.5" customHeight="1" x14ac:dyDescent="0.2">
      <c r="A10" s="18" t="s">
        <v>0</v>
      </c>
      <c r="B10" s="12" t="s">
        <v>41</v>
      </c>
      <c r="C10" s="48">
        <v>17089219</v>
      </c>
      <c r="D10" s="32">
        <f>C10/C$34*100</f>
        <v>6.3782345224571682</v>
      </c>
      <c r="E10" s="48"/>
      <c r="F10" s="32" t="e">
        <f>E10/E$34*100</f>
        <v>#DIV/0!</v>
      </c>
      <c r="G10" s="52">
        <f>E10-C10</f>
        <v>-17089219</v>
      </c>
      <c r="H10" s="26">
        <f>(E10-C10)/C10</f>
        <v>-1</v>
      </c>
      <c r="I10" s="27" t="e">
        <f>F10-D10</f>
        <v>#DIV/0!</v>
      </c>
    </row>
    <row r="11" spans="1:9" s="1" customFormat="1" ht="17.100000000000001" customHeight="1" x14ac:dyDescent="0.2">
      <c r="A11" s="22" t="s">
        <v>1</v>
      </c>
      <c r="B11" s="12" t="s">
        <v>42</v>
      </c>
      <c r="C11" s="48">
        <v>4496282</v>
      </c>
      <c r="D11" s="32">
        <f t="shared" ref="D11:D33" si="0">C11/C$34*100</f>
        <v>1.6781539914201324</v>
      </c>
      <c r="E11" s="48"/>
      <c r="F11" s="32" t="e">
        <f t="shared" ref="F11:F33" si="1">E11/E$34*100</f>
        <v>#DIV/0!</v>
      </c>
      <c r="G11" s="52">
        <f t="shared" ref="G11:G33" si="2">E11-C11</f>
        <v>-4496282</v>
      </c>
      <c r="H11" s="26">
        <f t="shared" ref="H11:H33" si="3">(E11-C11)/C11</f>
        <v>-1</v>
      </c>
      <c r="I11" s="27" t="e">
        <f t="shared" ref="I11:I28" si="4">F11-D11</f>
        <v>#DIV/0!</v>
      </c>
    </row>
    <row r="12" spans="1:9" s="1" customFormat="1" ht="17.100000000000001" customHeight="1" x14ac:dyDescent="0.2">
      <c r="A12" s="22" t="s">
        <v>2</v>
      </c>
      <c r="B12" s="12" t="s">
        <v>43</v>
      </c>
      <c r="C12" s="48">
        <v>28452891</v>
      </c>
      <c r="D12" s="32">
        <f t="shared" si="0"/>
        <v>10.619514656574468</v>
      </c>
      <c r="E12" s="48"/>
      <c r="F12" s="32" t="e">
        <f t="shared" si="1"/>
        <v>#DIV/0!</v>
      </c>
      <c r="G12" s="52">
        <f t="shared" si="2"/>
        <v>-28452891</v>
      </c>
      <c r="H12" s="26">
        <f t="shared" si="3"/>
        <v>-1</v>
      </c>
      <c r="I12" s="27" t="e">
        <f t="shared" si="4"/>
        <v>#DIV/0!</v>
      </c>
    </row>
    <row r="13" spans="1:9" s="1" customFormat="1" ht="17.100000000000001" customHeight="1" x14ac:dyDescent="0.2">
      <c r="A13" s="19" t="s">
        <v>3</v>
      </c>
      <c r="B13" s="12" t="s">
        <v>44</v>
      </c>
      <c r="C13" s="48">
        <v>0</v>
      </c>
      <c r="D13" s="32">
        <f t="shared" si="0"/>
        <v>0</v>
      </c>
      <c r="E13" s="48"/>
      <c r="F13" s="32" t="e">
        <f t="shared" si="1"/>
        <v>#DIV/0!</v>
      </c>
      <c r="G13" s="52">
        <f t="shared" si="2"/>
        <v>0</v>
      </c>
      <c r="H13" s="26" t="s">
        <v>27</v>
      </c>
      <c r="I13" s="27" t="e">
        <f t="shared" si="4"/>
        <v>#DIV/0!</v>
      </c>
    </row>
    <row r="14" spans="1:9" s="1" customFormat="1" ht="17.100000000000001" customHeight="1" x14ac:dyDescent="0.2">
      <c r="A14" s="19" t="s">
        <v>4</v>
      </c>
      <c r="B14" s="12" t="s">
        <v>45</v>
      </c>
      <c r="C14" s="48">
        <v>0</v>
      </c>
      <c r="D14" s="32">
        <f t="shared" si="0"/>
        <v>0</v>
      </c>
      <c r="E14" s="48"/>
      <c r="F14" s="32" t="e">
        <f t="shared" si="1"/>
        <v>#DIV/0!</v>
      </c>
      <c r="G14" s="52">
        <f t="shared" si="2"/>
        <v>0</v>
      </c>
      <c r="H14" s="26" t="e">
        <f t="shared" si="3"/>
        <v>#DIV/0!</v>
      </c>
      <c r="I14" s="27" t="e">
        <f t="shared" si="4"/>
        <v>#DIV/0!</v>
      </c>
    </row>
    <row r="15" spans="1:9" s="1" customFormat="1" ht="17.100000000000001" customHeight="1" x14ac:dyDescent="0.2">
      <c r="A15" s="19" t="s">
        <v>5</v>
      </c>
      <c r="B15" s="12" t="s">
        <v>46</v>
      </c>
      <c r="C15" s="48">
        <v>8869</v>
      </c>
      <c r="D15" s="32">
        <f t="shared" si="0"/>
        <v>3.3101900080789314E-3</v>
      </c>
      <c r="E15" s="48"/>
      <c r="F15" s="32" t="e">
        <f t="shared" si="1"/>
        <v>#DIV/0!</v>
      </c>
      <c r="G15" s="52">
        <f t="shared" si="2"/>
        <v>-8869</v>
      </c>
      <c r="H15" s="26">
        <f t="shared" si="3"/>
        <v>-1</v>
      </c>
      <c r="I15" s="27" t="e">
        <f t="shared" si="4"/>
        <v>#DIV/0!</v>
      </c>
    </row>
    <row r="16" spans="1:9" s="1" customFormat="1" ht="17.100000000000001" customHeight="1" x14ac:dyDescent="0.2">
      <c r="A16" s="19" t="s">
        <v>6</v>
      </c>
      <c r="B16" s="12" t="s">
        <v>47</v>
      </c>
      <c r="C16" s="48">
        <v>1948920</v>
      </c>
      <c r="D16" s="32">
        <f t="shared" si="0"/>
        <v>0.72739829862951744</v>
      </c>
      <c r="E16" s="48"/>
      <c r="F16" s="32" t="e">
        <f t="shared" si="1"/>
        <v>#DIV/0!</v>
      </c>
      <c r="G16" s="52">
        <f t="shared" si="2"/>
        <v>-1948920</v>
      </c>
      <c r="H16" s="26">
        <f t="shared" si="3"/>
        <v>-1</v>
      </c>
      <c r="I16" s="27" t="e">
        <f t="shared" si="4"/>
        <v>#DIV/0!</v>
      </c>
    </row>
    <row r="17" spans="1:9" s="1" customFormat="1" ht="17.100000000000001" customHeight="1" x14ac:dyDescent="0.2">
      <c r="A17" s="19" t="s">
        <v>7</v>
      </c>
      <c r="B17" s="12" t="s">
        <v>48</v>
      </c>
      <c r="C17" s="48">
        <v>12819500</v>
      </c>
      <c r="D17" s="32">
        <f t="shared" si="0"/>
        <v>4.7846409751457726</v>
      </c>
      <c r="E17" s="48"/>
      <c r="F17" s="32" t="e">
        <f t="shared" si="1"/>
        <v>#DIV/0!</v>
      </c>
      <c r="G17" s="52">
        <f t="shared" si="2"/>
        <v>-12819500</v>
      </c>
      <c r="H17" s="26">
        <f t="shared" si="3"/>
        <v>-1</v>
      </c>
      <c r="I17" s="27" t="e">
        <f t="shared" si="4"/>
        <v>#DIV/0!</v>
      </c>
    </row>
    <row r="18" spans="1:9" s="1" customFormat="1" ht="17.100000000000001" customHeight="1" x14ac:dyDescent="0.2">
      <c r="A18" s="19" t="s">
        <v>8</v>
      </c>
      <c r="B18" s="12" t="s">
        <v>49</v>
      </c>
      <c r="C18" s="48">
        <v>10975436</v>
      </c>
      <c r="D18" s="32">
        <f t="shared" si="0"/>
        <v>4.0963782367245232</v>
      </c>
      <c r="E18" s="48"/>
      <c r="F18" s="32" t="e">
        <f t="shared" si="1"/>
        <v>#DIV/0!</v>
      </c>
      <c r="G18" s="52">
        <f t="shared" si="2"/>
        <v>-10975436</v>
      </c>
      <c r="H18" s="26">
        <f t="shared" si="3"/>
        <v>-1</v>
      </c>
      <c r="I18" s="27" t="e">
        <f t="shared" si="4"/>
        <v>#DIV/0!</v>
      </c>
    </row>
    <row r="19" spans="1:9" s="1" customFormat="1" ht="17.100000000000001" customHeight="1" x14ac:dyDescent="0.2">
      <c r="A19" s="19" t="s">
        <v>9</v>
      </c>
      <c r="B19" s="12" t="s">
        <v>50</v>
      </c>
      <c r="C19" s="48">
        <v>123767556</v>
      </c>
      <c r="D19" s="32">
        <f t="shared" si="0"/>
        <v>46.19394826875066</v>
      </c>
      <c r="E19" s="48"/>
      <c r="F19" s="32" t="e">
        <f t="shared" si="1"/>
        <v>#DIV/0!</v>
      </c>
      <c r="G19" s="52">
        <f t="shared" si="2"/>
        <v>-123767556</v>
      </c>
      <c r="H19" s="26">
        <f t="shared" si="3"/>
        <v>-1</v>
      </c>
      <c r="I19" s="27" t="e">
        <f t="shared" si="4"/>
        <v>#DIV/0!</v>
      </c>
    </row>
    <row r="20" spans="1:9" s="1" customFormat="1" ht="17.100000000000001" customHeight="1" x14ac:dyDescent="0.2">
      <c r="A20" s="19" t="s">
        <v>10</v>
      </c>
      <c r="B20" s="12" t="s">
        <v>51</v>
      </c>
      <c r="C20" s="48">
        <v>15825</v>
      </c>
      <c r="D20" s="32">
        <f t="shared" si="0"/>
        <v>5.9063881923383799E-3</v>
      </c>
      <c r="E20" s="48"/>
      <c r="F20" s="32" t="e">
        <f t="shared" si="1"/>
        <v>#DIV/0!</v>
      </c>
      <c r="G20" s="52">
        <f t="shared" si="2"/>
        <v>-15825</v>
      </c>
      <c r="H20" s="26">
        <f t="shared" si="3"/>
        <v>-1</v>
      </c>
      <c r="I20" s="27" t="e">
        <f t="shared" si="4"/>
        <v>#DIV/0!</v>
      </c>
    </row>
    <row r="21" spans="1:9" s="1" customFormat="1" ht="17.100000000000001" customHeight="1" x14ac:dyDescent="0.2">
      <c r="A21" s="19" t="s">
        <v>11</v>
      </c>
      <c r="B21" s="12" t="s">
        <v>52</v>
      </c>
      <c r="C21" s="48">
        <v>11104</v>
      </c>
      <c r="D21" s="32">
        <f t="shared" si="0"/>
        <v>4.1443623688925983E-3</v>
      </c>
      <c r="E21" s="48"/>
      <c r="F21" s="32" t="e">
        <f t="shared" si="1"/>
        <v>#DIV/0!</v>
      </c>
      <c r="G21" s="52">
        <f t="shared" si="2"/>
        <v>-11104</v>
      </c>
      <c r="H21" s="26">
        <f t="shared" si="3"/>
        <v>-1</v>
      </c>
      <c r="I21" s="27" t="e">
        <f t="shared" si="4"/>
        <v>#DIV/0!</v>
      </c>
    </row>
    <row r="22" spans="1:9" s="1" customFormat="1" ht="17.100000000000001" customHeight="1" x14ac:dyDescent="0.2">
      <c r="A22" s="19" t="s">
        <v>12</v>
      </c>
      <c r="B22" s="12" t="s">
        <v>53</v>
      </c>
      <c r="C22" s="48">
        <v>4019257</v>
      </c>
      <c r="D22" s="32">
        <f t="shared" si="0"/>
        <v>1.5001132440299132</v>
      </c>
      <c r="E22" s="48"/>
      <c r="F22" s="32" t="e">
        <f t="shared" si="1"/>
        <v>#DIV/0!</v>
      </c>
      <c r="G22" s="52">
        <f t="shared" si="2"/>
        <v>-4019257</v>
      </c>
      <c r="H22" s="26">
        <f t="shared" si="3"/>
        <v>-1</v>
      </c>
      <c r="I22" s="27" t="e">
        <f t="shared" si="4"/>
        <v>#DIV/0!</v>
      </c>
    </row>
    <row r="23" spans="1:9" s="1" customFormat="1" ht="17.100000000000001" customHeight="1" x14ac:dyDescent="0.2">
      <c r="A23" s="19" t="s">
        <v>13</v>
      </c>
      <c r="B23" s="12" t="s">
        <v>54</v>
      </c>
      <c r="C23" s="48">
        <v>5856295</v>
      </c>
      <c r="D23" s="32">
        <f t="shared" si="0"/>
        <v>2.1857536580632093</v>
      </c>
      <c r="E23" s="48"/>
      <c r="F23" s="32" t="e">
        <f t="shared" si="1"/>
        <v>#DIV/0!</v>
      </c>
      <c r="G23" s="52">
        <f t="shared" si="2"/>
        <v>-5856295</v>
      </c>
      <c r="H23" s="26">
        <f t="shared" si="3"/>
        <v>-1</v>
      </c>
      <c r="I23" s="27" t="e">
        <f t="shared" si="4"/>
        <v>#DIV/0!</v>
      </c>
    </row>
    <row r="24" spans="1:9" s="1" customFormat="1" ht="17.100000000000001" customHeight="1" x14ac:dyDescent="0.2">
      <c r="A24" s="19" t="s">
        <v>14</v>
      </c>
      <c r="B24" s="12" t="s">
        <v>55</v>
      </c>
      <c r="C24" s="48">
        <v>240775</v>
      </c>
      <c r="D24" s="32">
        <f t="shared" si="0"/>
        <v>8.9864809921660238E-2</v>
      </c>
      <c r="E24" s="48"/>
      <c r="F24" s="32" t="e">
        <f t="shared" si="1"/>
        <v>#DIV/0!</v>
      </c>
      <c r="G24" s="52">
        <f t="shared" si="2"/>
        <v>-240775</v>
      </c>
      <c r="H24" s="26">
        <f t="shared" si="3"/>
        <v>-1</v>
      </c>
      <c r="I24" s="27" t="e">
        <f t="shared" si="4"/>
        <v>#DIV/0!</v>
      </c>
    </row>
    <row r="25" spans="1:9" s="1" customFormat="1" ht="17.100000000000001" customHeight="1" x14ac:dyDescent="0.2">
      <c r="A25" s="19" t="s">
        <v>15</v>
      </c>
      <c r="B25" s="12" t="s">
        <v>56</v>
      </c>
      <c r="C25" s="48">
        <v>649462</v>
      </c>
      <c r="D25" s="32">
        <f t="shared" si="0"/>
        <v>0.24239966433949248</v>
      </c>
      <c r="E25" s="48"/>
      <c r="F25" s="32" t="e">
        <f t="shared" si="1"/>
        <v>#DIV/0!</v>
      </c>
      <c r="G25" s="52">
        <f t="shared" si="2"/>
        <v>-649462</v>
      </c>
      <c r="H25" s="26">
        <f t="shared" si="3"/>
        <v>-1</v>
      </c>
      <c r="I25" s="27" t="e">
        <f t="shared" si="4"/>
        <v>#DIV/0!</v>
      </c>
    </row>
    <row r="26" spans="1:9" s="1" customFormat="1" ht="17.100000000000001" customHeight="1" x14ac:dyDescent="0.2">
      <c r="A26" s="19" t="s">
        <v>16</v>
      </c>
      <c r="B26" s="12" t="s">
        <v>57</v>
      </c>
      <c r="C26" s="48">
        <v>996</v>
      </c>
      <c r="D26" s="32">
        <f t="shared" si="0"/>
        <v>3.717385554230032E-4</v>
      </c>
      <c r="E26" s="48"/>
      <c r="F26" s="32" t="e">
        <f t="shared" si="1"/>
        <v>#DIV/0!</v>
      </c>
      <c r="G26" s="52">
        <f t="shared" si="2"/>
        <v>-996</v>
      </c>
      <c r="H26" s="26">
        <f t="shared" si="3"/>
        <v>-1</v>
      </c>
      <c r="I26" s="27" t="e">
        <f t="shared" si="4"/>
        <v>#DIV/0!</v>
      </c>
    </row>
    <row r="27" spans="1:9" s="1" customFormat="1" ht="17.100000000000001" customHeight="1" x14ac:dyDescent="0.2">
      <c r="A27" s="19" t="s">
        <v>17</v>
      </c>
      <c r="B27" s="12" t="s">
        <v>58</v>
      </c>
      <c r="C27" s="48">
        <v>557043</v>
      </c>
      <c r="D27" s="32">
        <f t="shared" si="0"/>
        <v>0.20790598406475502</v>
      </c>
      <c r="E27" s="48"/>
      <c r="F27" s="32" t="e">
        <f t="shared" si="1"/>
        <v>#DIV/0!</v>
      </c>
      <c r="G27" s="52">
        <f t="shared" si="2"/>
        <v>-557043</v>
      </c>
      <c r="H27" s="26">
        <f t="shared" si="3"/>
        <v>-1</v>
      </c>
      <c r="I27" s="27" t="e">
        <f t="shared" si="4"/>
        <v>#DIV/0!</v>
      </c>
    </row>
    <row r="28" spans="1:9" s="1" customFormat="1" ht="17.100000000000001" customHeight="1" x14ac:dyDescent="0.2">
      <c r="A28" s="20" t="s">
        <v>23</v>
      </c>
      <c r="B28" s="6" t="s">
        <v>59</v>
      </c>
      <c r="C28" s="49">
        <f>SUM(C10:C27)</f>
        <v>210909430</v>
      </c>
      <c r="D28" s="23">
        <f t="shared" si="0"/>
        <v>78.718038989245997</v>
      </c>
      <c r="E28" s="49">
        <f>SUM(E10:E27)</f>
        <v>0</v>
      </c>
      <c r="F28" s="43" t="e">
        <f t="shared" si="1"/>
        <v>#DIV/0!</v>
      </c>
      <c r="G28" s="53">
        <f t="shared" si="2"/>
        <v>-210909430</v>
      </c>
      <c r="H28" s="57">
        <f t="shared" si="3"/>
        <v>-1</v>
      </c>
      <c r="I28" s="28" t="e">
        <f t="shared" si="4"/>
        <v>#DIV/0!</v>
      </c>
    </row>
    <row r="29" spans="1:9" s="1" customFormat="1" ht="17.100000000000001" customHeight="1" x14ac:dyDescent="0.2">
      <c r="A29" s="21" t="s">
        <v>22</v>
      </c>
      <c r="B29" s="4" t="s">
        <v>60</v>
      </c>
      <c r="C29" s="50">
        <v>52704649</v>
      </c>
      <c r="D29" s="32">
        <f t="shared" si="0"/>
        <v>19.671034220217301</v>
      </c>
      <c r="E29" s="50"/>
      <c r="F29" s="32" t="e">
        <f t="shared" si="1"/>
        <v>#DIV/0!</v>
      </c>
      <c r="G29" s="52">
        <f t="shared" si="2"/>
        <v>-52704649</v>
      </c>
      <c r="H29" s="26">
        <f t="shared" si="3"/>
        <v>-1</v>
      </c>
      <c r="I29" s="27" t="e">
        <f>F29-D29</f>
        <v>#DIV/0!</v>
      </c>
    </row>
    <row r="30" spans="1:9" s="1" customFormat="1" ht="17.100000000000001" customHeight="1" x14ac:dyDescent="0.2">
      <c r="A30" s="21" t="s">
        <v>20</v>
      </c>
      <c r="B30" s="5" t="s">
        <v>61</v>
      </c>
      <c r="C30" s="50">
        <v>331210</v>
      </c>
      <c r="D30" s="32">
        <f t="shared" si="0"/>
        <v>0.1236179989374025</v>
      </c>
      <c r="E30" s="50"/>
      <c r="F30" s="32" t="e">
        <f t="shared" si="1"/>
        <v>#DIV/0!</v>
      </c>
      <c r="G30" s="52">
        <f t="shared" si="2"/>
        <v>-331210</v>
      </c>
      <c r="H30" s="26">
        <f t="shared" si="3"/>
        <v>-1</v>
      </c>
      <c r="I30" s="27" t="e">
        <f t="shared" ref="I30:I33" si="5">F30-D30</f>
        <v>#DIV/0!</v>
      </c>
    </row>
    <row r="31" spans="1:9" s="1" customFormat="1" ht="17.100000000000001" customHeight="1" x14ac:dyDescent="0.2">
      <c r="A31" s="21" t="s">
        <v>21</v>
      </c>
      <c r="B31" s="15" t="s">
        <v>62</v>
      </c>
      <c r="C31" s="50">
        <v>3984950</v>
      </c>
      <c r="D31" s="32">
        <f t="shared" si="0"/>
        <v>1.487308791599294</v>
      </c>
      <c r="E31" s="50"/>
      <c r="F31" s="32" t="e">
        <f t="shared" si="1"/>
        <v>#DIV/0!</v>
      </c>
      <c r="G31" s="52">
        <f t="shared" si="2"/>
        <v>-3984950</v>
      </c>
      <c r="H31" s="26">
        <f t="shared" si="3"/>
        <v>-1</v>
      </c>
      <c r="I31" s="27" t="e">
        <f t="shared" si="5"/>
        <v>#DIV/0!</v>
      </c>
    </row>
    <row r="32" spans="1:9" s="1" customFormat="1" ht="17.100000000000001" customHeight="1" x14ac:dyDescent="0.2">
      <c r="A32" s="19" t="s">
        <v>19</v>
      </c>
      <c r="B32" s="15" t="s">
        <v>63</v>
      </c>
      <c r="C32" s="50">
        <v>0</v>
      </c>
      <c r="D32" s="32">
        <f t="shared" si="0"/>
        <v>0</v>
      </c>
      <c r="E32" s="50"/>
      <c r="F32" s="32" t="e">
        <f t="shared" si="1"/>
        <v>#DIV/0!</v>
      </c>
      <c r="G32" s="52">
        <f t="shared" si="2"/>
        <v>0</v>
      </c>
      <c r="H32" s="26" t="s">
        <v>27</v>
      </c>
      <c r="I32" s="27" t="e">
        <f t="shared" si="5"/>
        <v>#DIV/0!</v>
      </c>
    </row>
    <row r="33" spans="1:9" s="1" customFormat="1" ht="17.100000000000001" customHeight="1" x14ac:dyDescent="0.2">
      <c r="A33" s="20" t="s">
        <v>18</v>
      </c>
      <c r="B33" s="7" t="s">
        <v>64</v>
      </c>
      <c r="C33" s="51">
        <f>SUM(C29:C32)</f>
        <v>57020809</v>
      </c>
      <c r="D33" s="24">
        <f t="shared" si="0"/>
        <v>21.281961010753996</v>
      </c>
      <c r="E33" s="51">
        <f>SUM(E29:E32)</f>
        <v>0</v>
      </c>
      <c r="F33" s="24" t="e">
        <f t="shared" si="1"/>
        <v>#DIV/0!</v>
      </c>
      <c r="G33" s="54">
        <f t="shared" si="2"/>
        <v>-57020809</v>
      </c>
      <c r="H33" s="57">
        <f t="shared" si="3"/>
        <v>-1</v>
      </c>
      <c r="I33" s="28" t="e">
        <f t="shared" si="5"/>
        <v>#DIV/0!</v>
      </c>
    </row>
    <row r="34" spans="1:9" s="1" customFormat="1" ht="17.100000000000001" customHeight="1" x14ac:dyDescent="0.2">
      <c r="A34" s="16" t="s">
        <v>24</v>
      </c>
      <c r="B34" s="17" t="s">
        <v>65</v>
      </c>
      <c r="C34" s="25">
        <f>C28+C33</f>
        <v>267930239</v>
      </c>
      <c r="D34" s="25">
        <f>D28+D33</f>
        <v>100</v>
      </c>
      <c r="E34" s="56">
        <f>E28+E33</f>
        <v>0</v>
      </c>
      <c r="F34" s="25" t="e">
        <f>F28+F33</f>
        <v>#DIV/0!</v>
      </c>
      <c r="G34" s="55">
        <f>G28+G33</f>
        <v>-267930239</v>
      </c>
      <c r="H34" s="30"/>
      <c r="I34" s="29"/>
    </row>
    <row r="36" spans="1:9" x14ac:dyDescent="0.25">
      <c r="B36" s="36"/>
      <c r="C36" s="37"/>
      <c r="E36" s="37"/>
      <c r="G36" s="33"/>
    </row>
    <row r="37" spans="1:9" x14ac:dyDescent="0.25">
      <c r="B37" s="36"/>
      <c r="C37" s="37"/>
      <c r="E37" s="37"/>
    </row>
    <row r="38" spans="1:9" x14ac:dyDescent="0.25">
      <c r="C38" s="38"/>
      <c r="E38" s="38"/>
    </row>
    <row r="39" spans="1:9" x14ac:dyDescent="0.25">
      <c r="C39" s="38"/>
      <c r="E39" s="38"/>
    </row>
    <row r="46" spans="1:9" x14ac:dyDescent="0.25">
      <c r="C46" s="44"/>
      <c r="D46" s="44"/>
      <c r="E46" s="44"/>
      <c r="F46" s="44"/>
      <c r="G46" s="44"/>
    </row>
    <row r="47" spans="1:9" x14ac:dyDescent="0.25">
      <c r="C47" s="45"/>
      <c r="D47" s="45"/>
      <c r="E47" s="46"/>
      <c r="F47" s="46"/>
      <c r="G47" s="44"/>
    </row>
    <row r="48" spans="1:9" x14ac:dyDescent="0.25">
      <c r="C48" s="45"/>
      <c r="D48" s="45"/>
      <c r="E48" s="46"/>
      <c r="F48" s="44"/>
      <c r="G48" s="44"/>
    </row>
    <row r="49" spans="3:7" x14ac:dyDescent="0.25">
      <c r="C49" s="45"/>
      <c r="D49" s="45"/>
      <c r="E49" s="46"/>
      <c r="F49" s="44"/>
      <c r="G49" s="44"/>
    </row>
    <row r="50" spans="3:7" x14ac:dyDescent="0.25">
      <c r="C50" s="45"/>
      <c r="D50" s="45"/>
      <c r="E50" s="46"/>
      <c r="F50" s="44"/>
      <c r="G50" s="44"/>
    </row>
    <row r="51" spans="3:7" x14ac:dyDescent="0.25">
      <c r="C51" s="45"/>
      <c r="D51" s="45"/>
      <c r="E51" s="46"/>
      <c r="F51" s="44"/>
      <c r="G51" s="44"/>
    </row>
    <row r="52" spans="3:7" x14ac:dyDescent="0.25">
      <c r="C52" s="47"/>
      <c r="D52" s="45"/>
      <c r="E52" s="46"/>
      <c r="F52" s="44"/>
      <c r="G52" s="44"/>
    </row>
    <row r="53" spans="3:7" x14ac:dyDescent="0.25">
      <c r="C53" s="47"/>
      <c r="D53" s="45"/>
      <c r="E53" s="46"/>
      <c r="F53" s="44"/>
      <c r="G53" s="44"/>
    </row>
    <row r="54" spans="3:7" x14ac:dyDescent="0.25">
      <c r="C54" s="47"/>
      <c r="D54" s="45"/>
      <c r="E54" s="46"/>
      <c r="F54" s="44"/>
      <c r="G54" s="44"/>
    </row>
    <row r="55" spans="3:7" x14ac:dyDescent="0.25">
      <c r="C55" s="47"/>
      <c r="D55" s="45"/>
      <c r="E55" s="46"/>
      <c r="F55" s="44"/>
      <c r="G55" s="44"/>
    </row>
    <row r="56" spans="3:7" x14ac:dyDescent="0.25">
      <c r="C56" s="47"/>
      <c r="D56" s="45"/>
      <c r="E56" s="46"/>
      <c r="F56" s="44"/>
      <c r="G56" s="44"/>
    </row>
    <row r="57" spans="3:7" x14ac:dyDescent="0.25">
      <c r="C57" s="47"/>
      <c r="D57" s="45"/>
      <c r="E57" s="46"/>
      <c r="F57" s="44"/>
      <c r="G57" s="44"/>
    </row>
    <row r="58" spans="3:7" x14ac:dyDescent="0.25">
      <c r="C58" s="47"/>
      <c r="D58" s="45"/>
      <c r="E58" s="46"/>
      <c r="F58" s="44"/>
      <c r="G58" s="44"/>
    </row>
    <row r="59" spans="3:7" x14ac:dyDescent="0.25">
      <c r="C59" s="47"/>
      <c r="D59" s="45"/>
      <c r="E59" s="46"/>
      <c r="F59" s="44"/>
      <c r="G59" s="44"/>
    </row>
    <row r="60" spans="3:7" x14ac:dyDescent="0.25">
      <c r="C60" s="47"/>
      <c r="D60" s="45"/>
      <c r="E60" s="46"/>
      <c r="F60" s="44"/>
      <c r="G60" s="44"/>
    </row>
    <row r="61" spans="3:7" x14ac:dyDescent="0.25">
      <c r="C61" s="47"/>
      <c r="D61" s="45"/>
      <c r="E61" s="46"/>
      <c r="F61" s="44"/>
      <c r="G61" s="44"/>
    </row>
    <row r="62" spans="3:7" x14ac:dyDescent="0.25">
      <c r="C62" s="47"/>
      <c r="D62" s="45"/>
      <c r="E62" s="46"/>
      <c r="F62" s="44"/>
      <c r="G62" s="44"/>
    </row>
    <row r="63" spans="3:7" x14ac:dyDescent="0.25">
      <c r="C63" s="47"/>
      <c r="D63" s="45"/>
      <c r="E63" s="46"/>
      <c r="F63" s="44"/>
      <c r="G63" s="44"/>
    </row>
    <row r="64" spans="3:7" x14ac:dyDescent="0.25">
      <c r="C64" s="47"/>
      <c r="D64" s="45"/>
      <c r="E64" s="46"/>
      <c r="F64" s="44"/>
      <c r="G64" s="44"/>
    </row>
    <row r="65" spans="3:7" x14ac:dyDescent="0.25">
      <c r="C65" s="44"/>
      <c r="D65" s="44"/>
      <c r="E65" s="44"/>
      <c r="F65" s="44"/>
      <c r="G65" s="44"/>
    </row>
    <row r="66" spans="3:7" x14ac:dyDescent="0.25">
      <c r="C66" s="44"/>
      <c r="D66" s="44"/>
      <c r="E66" s="44"/>
      <c r="F66" s="44"/>
      <c r="G66" s="44"/>
    </row>
    <row r="67" spans="3:7" x14ac:dyDescent="0.25">
      <c r="C67" s="44"/>
      <c r="D67" s="44"/>
      <c r="E67" s="44"/>
      <c r="F67" s="44"/>
      <c r="G67" s="44"/>
    </row>
    <row r="68" spans="3:7" x14ac:dyDescent="0.25">
      <c r="C68" s="44"/>
      <c r="D68" s="44"/>
      <c r="E68" s="44"/>
      <c r="F68" s="44"/>
      <c r="G68" s="44"/>
    </row>
    <row r="69" spans="3:7" x14ac:dyDescent="0.25">
      <c r="C69" s="44"/>
      <c r="D69" s="44"/>
      <c r="E69" s="44"/>
      <c r="F69" s="44"/>
      <c r="G69" s="44"/>
    </row>
    <row r="70" spans="3:7" x14ac:dyDescent="0.25">
      <c r="C70" s="44"/>
      <c r="D70" s="44"/>
      <c r="E70" s="44"/>
      <c r="F70" s="44"/>
      <c r="G70" s="44"/>
    </row>
    <row r="71" spans="3:7" x14ac:dyDescent="0.25">
      <c r="C71" s="44"/>
      <c r="D71" s="44"/>
      <c r="E71" s="44"/>
      <c r="F71" s="44"/>
      <c r="G71" s="44"/>
    </row>
  </sheetData>
  <mergeCells count="2">
    <mergeCell ref="C7:I7"/>
    <mergeCell ref="G8:H8"/>
  </mergeCells>
  <dataValidations disablePrompts="1" count="1">
    <dataValidation type="decimal" allowBlank="1" showInputMessage="1" showErrorMessage="1" errorTitle="Microsoft Excel" error="Neočekivana vrsta podatka!_x000a_Mollimo unesite broj." sqref="C52:D64">
      <formula1>-100000000000</formula1>
      <formula2>100000000000</formula2>
    </dataValidation>
  </dataValidations>
  <pageMargins left="0.39370078740157483" right="0.39370078740157483" top="0.78740157480314965" bottom="0.78740157480314965" header="0.31496062992125984" footer="0.31496062992125984"/>
  <pageSetup paperSize="9" scale="75" orientation="landscape" horizontalDpi="4294967293" verticalDpi="0" r:id="rId1"/>
  <headerFooter>
    <oddHeader>&amp;L&amp;G&amp;CStatistika tržišta osiguranja&amp;RPolugodišnji izvještaj</oddHeader>
    <oddFooter>&amp;CU izvještaj su uključeni podaci zaključno sa 30.06.2020. godine.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showGridLines="0" showRuler="0" view="pageLayout" zoomScale="80" zoomScaleNormal="70" zoomScalePageLayoutView="80" workbookViewId="0">
      <selection activeCell="A7" sqref="A7"/>
    </sheetView>
  </sheetViews>
  <sheetFormatPr defaultRowHeight="15" x14ac:dyDescent="0.25"/>
  <cols>
    <col min="1" max="1" width="8.7109375" customWidth="1"/>
    <col min="2" max="2" width="50.28515625" customWidth="1"/>
    <col min="3" max="3" width="17.42578125" customWidth="1"/>
    <col min="4" max="4" width="13" customWidth="1"/>
    <col min="5" max="5" width="17.42578125" customWidth="1"/>
    <col min="6" max="6" width="13" customWidth="1"/>
  </cols>
  <sheetData>
    <row r="1" spans="1:6" x14ac:dyDescent="0.25">
      <c r="C1" s="31"/>
      <c r="E1" s="31"/>
    </row>
    <row r="3" spans="1:6" x14ac:dyDescent="0.25">
      <c r="C3" s="35"/>
      <c r="E3" s="35"/>
    </row>
    <row r="4" spans="1:6" x14ac:dyDescent="0.25">
      <c r="C4" s="35"/>
      <c r="E4" s="35"/>
    </row>
    <row r="5" spans="1:6" x14ac:dyDescent="0.25">
      <c r="C5" s="35"/>
      <c r="E5" s="35"/>
    </row>
    <row r="6" spans="1:6" x14ac:dyDescent="0.25">
      <c r="C6" s="35"/>
      <c r="E6" s="35"/>
    </row>
    <row r="7" spans="1:6" x14ac:dyDescent="0.25">
      <c r="A7" s="62" t="s">
        <v>67</v>
      </c>
    </row>
    <row r="8" spans="1:6" x14ac:dyDescent="0.25">
      <c r="A8" s="62"/>
    </row>
    <row r="9" spans="1:6" s="1" customFormat="1" ht="15" customHeight="1" x14ac:dyDescent="0.2">
      <c r="C9" s="3"/>
      <c r="D9" s="2"/>
      <c r="E9" s="3"/>
      <c r="F9" s="2"/>
    </row>
    <row r="10" spans="1:6" s="1" customFormat="1" ht="15" customHeight="1" thickBot="1" x14ac:dyDescent="0.25">
      <c r="C10" s="3"/>
      <c r="D10" s="2"/>
      <c r="E10" s="3"/>
      <c r="F10" s="2"/>
    </row>
    <row r="11" spans="1:6" s="1" customFormat="1" ht="15" customHeight="1" x14ac:dyDescent="0.25">
      <c r="A11" s="63"/>
      <c r="B11" s="64"/>
      <c r="C11" s="94" t="s">
        <v>36</v>
      </c>
      <c r="D11" s="94"/>
      <c r="E11" s="94"/>
      <c r="F11" s="95"/>
    </row>
    <row r="12" spans="1:6" s="1" customFormat="1" ht="18" customHeight="1" x14ac:dyDescent="0.2">
      <c r="A12" s="65" t="s">
        <v>32</v>
      </c>
      <c r="B12" s="40" t="s">
        <v>33</v>
      </c>
      <c r="C12" s="91" t="s">
        <v>34</v>
      </c>
      <c r="D12" s="88" t="s">
        <v>35</v>
      </c>
      <c r="E12" s="88" t="s">
        <v>34</v>
      </c>
      <c r="F12" s="66" t="s">
        <v>35</v>
      </c>
    </row>
    <row r="13" spans="1:6" s="1" customFormat="1" ht="18" customHeight="1" thickBot="1" x14ac:dyDescent="0.25">
      <c r="A13" s="67"/>
      <c r="B13" s="68"/>
      <c r="C13" s="69" t="s">
        <v>69</v>
      </c>
      <c r="D13" s="90" t="s">
        <v>25</v>
      </c>
      <c r="E13" s="69" t="s">
        <v>70</v>
      </c>
      <c r="F13" s="77" t="s">
        <v>25</v>
      </c>
    </row>
    <row r="14" spans="1:6" s="1" customFormat="1" ht="16.5" customHeight="1" x14ac:dyDescent="0.25">
      <c r="A14" s="19" t="s">
        <v>0</v>
      </c>
      <c r="B14" s="12" t="s">
        <v>41</v>
      </c>
      <c r="C14" s="48">
        <v>11259076.379999999</v>
      </c>
      <c r="D14" s="79">
        <f>C14/C$38*100</f>
        <v>6.0465374301363468</v>
      </c>
      <c r="E14" s="92">
        <v>13195834.820000002</v>
      </c>
      <c r="F14" s="79">
        <f>E14/E$38*100</f>
        <v>6.5504610691981897</v>
      </c>
    </row>
    <row r="15" spans="1:6" s="1" customFormat="1" ht="17.100000000000001" customHeight="1" x14ac:dyDescent="0.25">
      <c r="A15" s="22" t="s">
        <v>1</v>
      </c>
      <c r="B15" s="12" t="s">
        <v>42</v>
      </c>
      <c r="C15" s="48">
        <v>1269175.1400000001</v>
      </c>
      <c r="D15" s="80">
        <f t="shared" ref="D15:D37" si="0">C15/C$38*100</f>
        <v>0.68159365212588952</v>
      </c>
      <c r="E15" s="93">
        <v>1775863.0698999995</v>
      </c>
      <c r="F15" s="80">
        <f t="shared" ref="F15:F37" si="1">E15/E$38*100</f>
        <v>0.88154497705411006</v>
      </c>
    </row>
    <row r="16" spans="1:6" s="1" customFormat="1" ht="17.100000000000001" customHeight="1" x14ac:dyDescent="0.25">
      <c r="A16" s="22" t="s">
        <v>2</v>
      </c>
      <c r="B16" s="12" t="s">
        <v>43</v>
      </c>
      <c r="C16" s="48">
        <v>12531001.729900001</v>
      </c>
      <c r="D16" s="80">
        <f t="shared" si="0"/>
        <v>6.7296080459615535</v>
      </c>
      <c r="E16" s="93">
        <v>14029850.8199</v>
      </c>
      <c r="F16" s="80">
        <f t="shared" si="1"/>
        <v>6.9644696872928291</v>
      </c>
    </row>
    <row r="17" spans="1:6" s="1" customFormat="1" ht="17.100000000000001" customHeight="1" x14ac:dyDescent="0.25">
      <c r="A17" s="19" t="s">
        <v>3</v>
      </c>
      <c r="B17" s="12" t="s">
        <v>44</v>
      </c>
      <c r="C17" s="48">
        <v>24171</v>
      </c>
      <c r="D17" s="80">
        <f t="shared" si="0"/>
        <v>1.2980714517883541E-2</v>
      </c>
      <c r="E17" s="93">
        <v>10407.02</v>
      </c>
      <c r="F17" s="80">
        <f t="shared" si="1"/>
        <v>5.1660831077580075E-3</v>
      </c>
    </row>
    <row r="18" spans="1:6" s="1" customFormat="1" ht="17.100000000000001" customHeight="1" x14ac:dyDescent="0.25">
      <c r="A18" s="19" t="s">
        <v>4</v>
      </c>
      <c r="B18" s="12" t="s">
        <v>45</v>
      </c>
      <c r="C18" s="48">
        <v>7815.14</v>
      </c>
      <c r="D18" s="80">
        <f t="shared" si="0"/>
        <v>4.1970171386079341E-3</v>
      </c>
      <c r="E18" s="93">
        <v>50272.480000000003</v>
      </c>
      <c r="F18" s="80">
        <f t="shared" si="1"/>
        <v>2.4955444470473036E-2</v>
      </c>
    </row>
    <row r="19" spans="1:6" s="1" customFormat="1" ht="17.100000000000001" customHeight="1" x14ac:dyDescent="0.25">
      <c r="A19" s="19" t="s">
        <v>5</v>
      </c>
      <c r="B19" s="12" t="s">
        <v>46</v>
      </c>
      <c r="C19" s="48">
        <v>2333.83</v>
      </c>
      <c r="D19" s="80">
        <f t="shared" si="0"/>
        <v>1.2533524042560151E-3</v>
      </c>
      <c r="E19" s="93">
        <v>1392.8600000000001</v>
      </c>
      <c r="F19" s="80">
        <f t="shared" si="1"/>
        <v>6.9142084068944036E-4</v>
      </c>
    </row>
    <row r="20" spans="1:6" s="1" customFormat="1" ht="16.5" customHeight="1" x14ac:dyDescent="0.25">
      <c r="A20" s="19" t="s">
        <v>6</v>
      </c>
      <c r="B20" s="12" t="s">
        <v>71</v>
      </c>
      <c r="C20" s="48">
        <v>616726.52</v>
      </c>
      <c r="D20" s="80">
        <f t="shared" si="0"/>
        <v>0.33120478638566025</v>
      </c>
      <c r="E20" s="93">
        <v>825976.89</v>
      </c>
      <c r="F20" s="80">
        <f t="shared" si="1"/>
        <v>0.41001797429307274</v>
      </c>
    </row>
    <row r="21" spans="1:6" s="1" customFormat="1" ht="17.100000000000001" customHeight="1" x14ac:dyDescent="0.25">
      <c r="A21" s="19" t="s">
        <v>7</v>
      </c>
      <c r="B21" s="12" t="s">
        <v>48</v>
      </c>
      <c r="C21" s="48">
        <v>6088366.9300000006</v>
      </c>
      <c r="D21" s="80">
        <f t="shared" si="0"/>
        <v>3.2696765958567311</v>
      </c>
      <c r="E21" s="93">
        <v>6548297.589900001</v>
      </c>
      <c r="F21" s="80">
        <f t="shared" si="1"/>
        <v>3.2505990729099077</v>
      </c>
    </row>
    <row r="22" spans="1:6" s="1" customFormat="1" ht="16.5" customHeight="1" x14ac:dyDescent="0.25">
      <c r="A22" s="19" t="s">
        <v>8</v>
      </c>
      <c r="B22" s="12" t="s">
        <v>49</v>
      </c>
      <c r="C22" s="48">
        <v>10826840.16</v>
      </c>
      <c r="D22" s="80">
        <f t="shared" si="0"/>
        <v>5.8144107090197572</v>
      </c>
      <c r="E22" s="93">
        <v>13895222.269999998</v>
      </c>
      <c r="F22" s="80">
        <f t="shared" si="1"/>
        <v>6.8976395786296036</v>
      </c>
    </row>
    <row r="23" spans="1:6" s="1" customFormat="1" ht="17.100000000000001" customHeight="1" x14ac:dyDescent="0.25">
      <c r="A23" s="19" t="s">
        <v>9</v>
      </c>
      <c r="B23" s="12" t="s">
        <v>50</v>
      </c>
      <c r="C23" s="48">
        <v>119418136.87990001</v>
      </c>
      <c r="D23" s="80">
        <f t="shared" si="0"/>
        <v>64.131924334761564</v>
      </c>
      <c r="E23" s="93">
        <v>124821142.79989997</v>
      </c>
      <c r="F23" s="80">
        <f t="shared" si="1"/>
        <v>61.961675610272039</v>
      </c>
    </row>
    <row r="24" spans="1:6" s="1" customFormat="1" ht="16.5" customHeight="1" x14ac:dyDescent="0.25">
      <c r="A24" s="19" t="s">
        <v>10</v>
      </c>
      <c r="B24" s="12" t="s">
        <v>51</v>
      </c>
      <c r="C24" s="48">
        <v>109308.89</v>
      </c>
      <c r="D24" s="80">
        <f t="shared" si="0"/>
        <v>5.8702887565956513E-2</v>
      </c>
      <c r="E24" s="93">
        <v>113118.34</v>
      </c>
      <c r="F24" s="80">
        <f t="shared" si="1"/>
        <v>5.615236114196253E-2</v>
      </c>
    </row>
    <row r="25" spans="1:6" s="1" customFormat="1" ht="16.5" customHeight="1" x14ac:dyDescent="0.25">
      <c r="A25" s="19" t="s">
        <v>11</v>
      </c>
      <c r="B25" s="12" t="s">
        <v>52</v>
      </c>
      <c r="C25" s="48">
        <v>9387.7999999999993</v>
      </c>
      <c r="D25" s="80">
        <f t="shared" si="0"/>
        <v>5.0415933040001276E-3</v>
      </c>
      <c r="E25" s="93">
        <v>8445.4499999999989</v>
      </c>
      <c r="F25" s="80">
        <f t="shared" si="1"/>
        <v>4.1923525257388629E-3</v>
      </c>
    </row>
    <row r="26" spans="1:6" s="1" customFormat="1" ht="17.100000000000001" customHeight="1" x14ac:dyDescent="0.25">
      <c r="A26" s="19" t="s">
        <v>12</v>
      </c>
      <c r="B26" s="12" t="s">
        <v>53</v>
      </c>
      <c r="C26" s="48">
        <v>2641438.2200000002</v>
      </c>
      <c r="D26" s="80">
        <f t="shared" si="0"/>
        <v>1.4185493132450648</v>
      </c>
      <c r="E26" s="93">
        <v>2612437.81</v>
      </c>
      <c r="F26" s="80">
        <f t="shared" si="1"/>
        <v>1.2968237632203383</v>
      </c>
    </row>
    <row r="27" spans="1:6" s="1" customFormat="1" ht="17.100000000000001" customHeight="1" x14ac:dyDescent="0.25">
      <c r="A27" s="19" t="s">
        <v>13</v>
      </c>
      <c r="B27" s="12" t="s">
        <v>54</v>
      </c>
      <c r="C27" s="48">
        <v>1552801.5100000002</v>
      </c>
      <c r="D27" s="80">
        <f t="shared" si="0"/>
        <v>0.83391142709232091</v>
      </c>
      <c r="E27" s="93">
        <v>2469900.4499999997</v>
      </c>
      <c r="F27" s="80">
        <f t="shared" si="1"/>
        <v>1.2260676920567943</v>
      </c>
    </row>
    <row r="28" spans="1:6" s="1" customFormat="1" ht="17.100000000000001" customHeight="1" x14ac:dyDescent="0.25">
      <c r="A28" s="19" t="s">
        <v>14</v>
      </c>
      <c r="B28" s="12" t="s">
        <v>72</v>
      </c>
      <c r="C28" s="48">
        <v>14179.6</v>
      </c>
      <c r="D28" s="80">
        <f t="shared" si="0"/>
        <v>7.6149658507211719E-3</v>
      </c>
      <c r="E28" s="93">
        <v>14377.26</v>
      </c>
      <c r="F28" s="80">
        <f t="shared" si="1"/>
        <v>7.1369248854950681E-3</v>
      </c>
    </row>
    <row r="29" spans="1:6" s="1" customFormat="1" ht="17.100000000000001" customHeight="1" x14ac:dyDescent="0.25">
      <c r="A29" s="19" t="s">
        <v>15</v>
      </c>
      <c r="B29" s="12" t="s">
        <v>73</v>
      </c>
      <c r="C29" s="48">
        <v>753880.46</v>
      </c>
      <c r="D29" s="80">
        <f t="shared" si="0"/>
        <v>0.4048614882243482</v>
      </c>
      <c r="E29" s="93">
        <v>1187599.69</v>
      </c>
      <c r="F29" s="80">
        <f t="shared" si="1"/>
        <v>0.5895288658316834</v>
      </c>
    </row>
    <row r="30" spans="1:6" s="1" customFormat="1" ht="17.100000000000001" customHeight="1" x14ac:dyDescent="0.25">
      <c r="A30" s="19" t="s">
        <v>16</v>
      </c>
      <c r="B30" s="12" t="s">
        <v>57</v>
      </c>
      <c r="C30" s="48">
        <v>24.5</v>
      </c>
      <c r="D30" s="80">
        <f t="shared" si="0"/>
        <v>1.3157399598202256E-5</v>
      </c>
      <c r="E30" s="93">
        <v>719.4</v>
      </c>
      <c r="F30" s="80">
        <f t="shared" si="1"/>
        <v>3.5711281305514072E-4</v>
      </c>
    </row>
    <row r="31" spans="1:6" s="1" customFormat="1" ht="17.100000000000001" customHeight="1" x14ac:dyDescent="0.25">
      <c r="A31" s="19" t="s">
        <v>17</v>
      </c>
      <c r="B31" s="12" t="s">
        <v>58</v>
      </c>
      <c r="C31" s="48">
        <v>102214.61</v>
      </c>
      <c r="D31" s="80">
        <f t="shared" si="0"/>
        <v>5.4892998716097978E-2</v>
      </c>
      <c r="E31" s="93">
        <v>296551.83</v>
      </c>
      <c r="F31" s="80">
        <f t="shared" si="1"/>
        <v>0.14720942205720028</v>
      </c>
    </row>
    <row r="32" spans="1:6" s="1" customFormat="1" ht="17.100000000000001" customHeight="1" x14ac:dyDescent="0.2">
      <c r="A32" s="20" t="s">
        <v>23</v>
      </c>
      <c r="B32" s="6" t="s">
        <v>59</v>
      </c>
      <c r="C32" s="49">
        <f>SUM(C14:C31)</f>
        <v>167226879.29980001</v>
      </c>
      <c r="D32" s="81">
        <f t="shared" si="0"/>
        <v>89.806974469706361</v>
      </c>
      <c r="E32" s="49">
        <f>SUM(E14:E31)</f>
        <v>181857410.84959996</v>
      </c>
      <c r="F32" s="81">
        <f t="shared" si="1"/>
        <v>90.274689412600935</v>
      </c>
    </row>
    <row r="33" spans="1:6" s="1" customFormat="1" ht="17.100000000000001" customHeight="1" x14ac:dyDescent="0.2">
      <c r="A33" s="21" t="s">
        <v>22</v>
      </c>
      <c r="B33" s="4" t="s">
        <v>60</v>
      </c>
      <c r="C33" s="50">
        <v>16873673.319899999</v>
      </c>
      <c r="D33" s="80">
        <f t="shared" si="0"/>
        <v>9.0617821452836083</v>
      </c>
      <c r="E33" s="50">
        <v>17412266.530000001</v>
      </c>
      <c r="F33" s="80">
        <f t="shared" si="1"/>
        <v>8.6435133197027731</v>
      </c>
    </row>
    <row r="34" spans="1:6" s="1" customFormat="1" ht="17.100000000000001" customHeight="1" x14ac:dyDescent="0.2">
      <c r="A34" s="21" t="s">
        <v>20</v>
      </c>
      <c r="B34" s="5" t="s">
        <v>61</v>
      </c>
      <c r="C34" s="50">
        <v>3044.37</v>
      </c>
      <c r="D34" s="80">
        <f t="shared" si="0"/>
        <v>1.6349384740726124E-3</v>
      </c>
      <c r="E34" s="50">
        <v>39332.06</v>
      </c>
      <c r="F34" s="80">
        <f t="shared" si="1"/>
        <v>1.9524579635604083E-2</v>
      </c>
    </row>
    <row r="35" spans="1:6" s="1" customFormat="1" ht="17.100000000000001" customHeight="1" x14ac:dyDescent="0.2">
      <c r="A35" s="21" t="s">
        <v>21</v>
      </c>
      <c r="B35" s="15" t="s">
        <v>62</v>
      </c>
      <c r="C35" s="50">
        <v>1953074.3599</v>
      </c>
      <c r="D35" s="80">
        <f t="shared" si="0"/>
        <v>1.0488726448247916</v>
      </c>
      <c r="E35" s="50">
        <v>1989081.8999000001</v>
      </c>
      <c r="F35" s="80">
        <f t="shared" si="1"/>
        <v>0.98738759058987058</v>
      </c>
    </row>
    <row r="36" spans="1:6" s="1" customFormat="1" ht="17.100000000000001" customHeight="1" x14ac:dyDescent="0.2">
      <c r="A36" s="19" t="s">
        <v>19</v>
      </c>
      <c r="B36" s="15" t="s">
        <v>63</v>
      </c>
      <c r="C36" s="50">
        <v>150335.72</v>
      </c>
      <c r="D36" s="80">
        <f t="shared" si="0"/>
        <v>8.0735801711161112E-2</v>
      </c>
      <c r="E36" s="50">
        <v>150855.24</v>
      </c>
      <c r="F36" s="80">
        <f t="shared" si="1"/>
        <v>7.4885097470820658E-2</v>
      </c>
    </row>
    <row r="37" spans="1:6" s="1" customFormat="1" ht="17.100000000000001" customHeight="1" x14ac:dyDescent="0.2">
      <c r="A37" s="20" t="s">
        <v>18</v>
      </c>
      <c r="B37" s="7" t="s">
        <v>64</v>
      </c>
      <c r="C37" s="51">
        <f>SUM(C33:C36)</f>
        <v>18980127.7698</v>
      </c>
      <c r="D37" s="83">
        <f t="shared" si="0"/>
        <v>10.193025530293633</v>
      </c>
      <c r="E37" s="51">
        <f>SUM(E33:E36)</f>
        <v>19591535.729899999</v>
      </c>
      <c r="F37" s="83">
        <f t="shared" si="1"/>
        <v>9.7253105873990666</v>
      </c>
    </row>
    <row r="38" spans="1:6" s="1" customFormat="1" ht="17.100000000000001" customHeight="1" x14ac:dyDescent="0.2">
      <c r="A38" s="16" t="s">
        <v>24</v>
      </c>
      <c r="B38" s="17" t="s">
        <v>65</v>
      </c>
      <c r="C38" s="25">
        <f>C32+C37</f>
        <v>186207007.06960002</v>
      </c>
      <c r="D38" s="78">
        <f>D32+D37</f>
        <v>100</v>
      </c>
      <c r="E38" s="25">
        <f>E32+E37</f>
        <v>201448946.57949996</v>
      </c>
      <c r="F38" s="78">
        <f>F32+F37</f>
        <v>100</v>
      </c>
    </row>
    <row r="40" spans="1:6" x14ac:dyDescent="0.25">
      <c r="C40" s="37"/>
      <c r="E40" s="37"/>
    </row>
    <row r="41" spans="1:6" x14ac:dyDescent="0.25">
      <c r="A41" s="89" t="s">
        <v>75</v>
      </c>
      <c r="B41" s="36"/>
      <c r="C41" s="37"/>
      <c r="E41" s="37"/>
    </row>
    <row r="42" spans="1:6" x14ac:dyDescent="0.25">
      <c r="C42" s="38"/>
      <c r="E42" s="38"/>
    </row>
    <row r="43" spans="1:6" x14ac:dyDescent="0.25">
      <c r="C43" s="38"/>
      <c r="E43" s="38"/>
    </row>
  </sheetData>
  <mergeCells count="1">
    <mergeCell ref="C11:F11"/>
  </mergeCells>
  <pageMargins left="0.39370078740157483" right="0.39370078740157483" top="0.78740157480314965" bottom="0.78740157480314965" header="0.31496062992125984" footer="0.31496062992125984"/>
  <pageSetup paperSize="9" scale="75" orientation="portrait" horizontalDpi="4294967293" verticalDpi="0" r:id="rId1"/>
  <headerFooter>
    <oddHeader>&amp;L&amp;G&amp;CStatistika tržišta osiguranja&amp;RKvartalno izvješće</oddHeader>
    <oddFooter>&amp;CU izvješće su uključeni podatci zaključno s 30.09.2022. godine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39"/>
  <sheetViews>
    <sheetView showGridLines="0" showRuler="0" view="pageLayout" zoomScale="80" zoomScaleNormal="70" zoomScalePageLayoutView="80" workbookViewId="0">
      <selection activeCell="C4" sqref="C4"/>
    </sheetView>
  </sheetViews>
  <sheetFormatPr defaultRowHeight="15" x14ac:dyDescent="0.25"/>
  <cols>
    <col min="1" max="1" width="8.7109375" customWidth="1"/>
    <col min="2" max="2" width="50" customWidth="1"/>
    <col min="3" max="3" width="17.42578125" customWidth="1"/>
    <col min="4" max="4" width="11.28515625" customWidth="1"/>
    <col min="5" max="5" width="17.42578125" customWidth="1"/>
    <col min="6" max="6" width="10.85546875" customWidth="1"/>
    <col min="7" max="7" width="17.42578125" customWidth="1"/>
    <col min="8" max="8" width="14.85546875" customWidth="1"/>
    <col min="9" max="9" width="13.140625" customWidth="1"/>
  </cols>
  <sheetData>
    <row r="1" spans="1:9" x14ac:dyDescent="0.25">
      <c r="C1" s="31"/>
    </row>
    <row r="3" spans="1:9" x14ac:dyDescent="0.25">
      <c r="C3" s="35"/>
    </row>
    <row r="4" spans="1:9" x14ac:dyDescent="0.25">
      <c r="C4" s="35" t="s">
        <v>31</v>
      </c>
    </row>
    <row r="5" spans="1:9" s="1" customFormat="1" ht="15" customHeight="1" x14ac:dyDescent="0.2">
      <c r="C5" s="3"/>
      <c r="D5" s="2"/>
      <c r="E5" s="3"/>
      <c r="F5" s="3"/>
    </row>
    <row r="6" spans="1:9" s="1" customFormat="1" ht="15" customHeight="1" thickBot="1" x14ac:dyDescent="0.25">
      <c r="C6" s="3"/>
      <c r="D6" s="2"/>
      <c r="E6" s="3"/>
      <c r="F6" s="3"/>
    </row>
    <row r="7" spans="1:9" s="1" customFormat="1" ht="15" customHeight="1" x14ac:dyDescent="0.25">
      <c r="A7" s="41"/>
      <c r="B7" s="13"/>
      <c r="C7" s="96" t="s">
        <v>36</v>
      </c>
      <c r="D7" s="96"/>
      <c r="E7" s="96"/>
      <c r="F7" s="96"/>
      <c r="G7" s="96"/>
      <c r="H7" s="96"/>
      <c r="I7" s="97"/>
    </row>
    <row r="8" spans="1:9" s="1" customFormat="1" ht="26.25" customHeight="1" x14ac:dyDescent="0.2">
      <c r="A8" s="39" t="s">
        <v>32</v>
      </c>
      <c r="B8" s="40" t="s">
        <v>33</v>
      </c>
      <c r="C8" s="58" t="s">
        <v>34</v>
      </c>
      <c r="D8" s="58" t="s">
        <v>35</v>
      </c>
      <c r="E8" s="58" t="s">
        <v>34</v>
      </c>
      <c r="F8" s="58" t="s">
        <v>35</v>
      </c>
      <c r="G8" s="98" t="s">
        <v>37</v>
      </c>
      <c r="H8" s="98"/>
      <c r="I8" s="10" t="s">
        <v>38</v>
      </c>
    </row>
    <row r="9" spans="1:9" s="1" customFormat="1" ht="24.75" customHeight="1" thickBot="1" x14ac:dyDescent="0.25">
      <c r="A9" s="42"/>
      <c r="B9" s="14"/>
      <c r="C9" s="11" t="s">
        <v>28</v>
      </c>
      <c r="D9" s="34" t="s">
        <v>25</v>
      </c>
      <c r="E9" s="11" t="s">
        <v>66</v>
      </c>
      <c r="F9" s="11" t="s">
        <v>25</v>
      </c>
      <c r="G9" s="8" t="s">
        <v>39</v>
      </c>
      <c r="H9" s="11" t="s">
        <v>40</v>
      </c>
      <c r="I9" s="9" t="s">
        <v>26</v>
      </c>
    </row>
    <row r="10" spans="1:9" s="1" customFormat="1" ht="16.5" customHeight="1" x14ac:dyDescent="0.2">
      <c r="A10" s="18" t="s">
        <v>0</v>
      </c>
      <c r="B10" s="12" t="s">
        <v>41</v>
      </c>
      <c r="C10" s="48">
        <v>10622113.77</v>
      </c>
      <c r="D10" s="32">
        <f>C10/C$34*100</f>
        <v>7.612941218711601</v>
      </c>
      <c r="E10" s="48"/>
      <c r="F10" s="32" t="e">
        <f>E10/E$34*100</f>
        <v>#DIV/0!</v>
      </c>
      <c r="G10" s="52">
        <f>E10-C10</f>
        <v>-10622113.77</v>
      </c>
      <c r="H10" s="26">
        <f>(E10-C10)/C10</f>
        <v>-1</v>
      </c>
      <c r="I10" s="27" t="e">
        <f>F10-D10</f>
        <v>#DIV/0!</v>
      </c>
    </row>
    <row r="11" spans="1:9" s="1" customFormat="1" ht="17.100000000000001" customHeight="1" x14ac:dyDescent="0.2">
      <c r="A11" s="22" t="s">
        <v>1</v>
      </c>
      <c r="B11" s="12" t="s">
        <v>42</v>
      </c>
      <c r="C11" s="48">
        <v>1303860.1000000001</v>
      </c>
      <c r="D11" s="32">
        <f t="shared" ref="D11:D33" si="0">C11/C$34*100</f>
        <v>0.9344854059799278</v>
      </c>
      <c r="E11" s="48"/>
      <c r="F11" s="32" t="e">
        <f t="shared" ref="F11:F33" si="1">E11/E$34*100</f>
        <v>#DIV/0!</v>
      </c>
      <c r="G11" s="52">
        <f t="shared" ref="G11:G33" si="2">E11-C11</f>
        <v>-1303860.1000000001</v>
      </c>
      <c r="H11" s="26">
        <f t="shared" ref="H11:H33" si="3">(E11-C11)/C11</f>
        <v>-1</v>
      </c>
      <c r="I11" s="27" t="e">
        <f t="shared" ref="I11:I28" si="4">F11-D11</f>
        <v>#DIV/0!</v>
      </c>
    </row>
    <row r="12" spans="1:9" s="1" customFormat="1" ht="17.100000000000001" customHeight="1" x14ac:dyDescent="0.2">
      <c r="A12" s="22" t="s">
        <v>2</v>
      </c>
      <c r="B12" s="12" t="s">
        <v>43</v>
      </c>
      <c r="C12" s="48">
        <v>10700112.989999998</v>
      </c>
      <c r="D12" s="32">
        <f t="shared" si="0"/>
        <v>7.6688437904428923</v>
      </c>
      <c r="E12" s="48"/>
      <c r="F12" s="32" t="e">
        <f t="shared" si="1"/>
        <v>#DIV/0!</v>
      </c>
      <c r="G12" s="52">
        <f t="shared" si="2"/>
        <v>-10700112.989999998</v>
      </c>
      <c r="H12" s="26">
        <f t="shared" si="3"/>
        <v>-1</v>
      </c>
      <c r="I12" s="27" t="e">
        <f t="shared" si="4"/>
        <v>#DIV/0!</v>
      </c>
    </row>
    <row r="13" spans="1:9" s="1" customFormat="1" ht="17.100000000000001" customHeight="1" x14ac:dyDescent="0.2">
      <c r="A13" s="19" t="s">
        <v>3</v>
      </c>
      <c r="B13" s="12" t="s">
        <v>44</v>
      </c>
      <c r="C13" s="48">
        <v>0</v>
      </c>
      <c r="D13" s="32">
        <f t="shared" si="0"/>
        <v>0</v>
      </c>
      <c r="E13" s="48"/>
      <c r="F13" s="32" t="e">
        <f t="shared" si="1"/>
        <v>#DIV/0!</v>
      </c>
      <c r="G13" s="52">
        <f t="shared" si="2"/>
        <v>0</v>
      </c>
      <c r="H13" s="26" t="s">
        <v>27</v>
      </c>
      <c r="I13" s="27" t="e">
        <f t="shared" si="4"/>
        <v>#DIV/0!</v>
      </c>
    </row>
    <row r="14" spans="1:9" s="1" customFormat="1" ht="17.100000000000001" customHeight="1" x14ac:dyDescent="0.2">
      <c r="A14" s="19" t="s">
        <v>4</v>
      </c>
      <c r="B14" s="12" t="s">
        <v>45</v>
      </c>
      <c r="C14" s="48">
        <v>0</v>
      </c>
      <c r="D14" s="32">
        <f t="shared" si="0"/>
        <v>0</v>
      </c>
      <c r="E14" s="48"/>
      <c r="F14" s="32" t="e">
        <f t="shared" si="1"/>
        <v>#DIV/0!</v>
      </c>
      <c r="G14" s="52">
        <f t="shared" si="2"/>
        <v>0</v>
      </c>
      <c r="H14" s="26" t="s">
        <v>27</v>
      </c>
      <c r="I14" s="27" t="e">
        <f t="shared" si="4"/>
        <v>#DIV/0!</v>
      </c>
    </row>
    <row r="15" spans="1:9" s="1" customFormat="1" ht="17.100000000000001" customHeight="1" x14ac:dyDescent="0.2">
      <c r="A15" s="19" t="s">
        <v>5</v>
      </c>
      <c r="B15" s="12" t="s">
        <v>46</v>
      </c>
      <c r="C15" s="48">
        <v>5583.7</v>
      </c>
      <c r="D15" s="32">
        <f t="shared" si="0"/>
        <v>4.0018757851169179E-3</v>
      </c>
      <c r="E15" s="48"/>
      <c r="F15" s="32" t="e">
        <f t="shared" si="1"/>
        <v>#DIV/0!</v>
      </c>
      <c r="G15" s="52">
        <f t="shared" si="2"/>
        <v>-5583.7</v>
      </c>
      <c r="H15" s="26">
        <f t="shared" si="3"/>
        <v>-1</v>
      </c>
      <c r="I15" s="27" t="e">
        <f t="shared" si="4"/>
        <v>#DIV/0!</v>
      </c>
    </row>
    <row r="16" spans="1:9" s="1" customFormat="1" ht="16.5" customHeight="1" x14ac:dyDescent="0.2">
      <c r="A16" s="19" t="s">
        <v>6</v>
      </c>
      <c r="B16" s="12" t="s">
        <v>47</v>
      </c>
      <c r="C16" s="48">
        <v>959428.42</v>
      </c>
      <c r="D16" s="32">
        <f t="shared" si="0"/>
        <v>0.687628877187346</v>
      </c>
      <c r="E16" s="48"/>
      <c r="F16" s="32" t="e">
        <f t="shared" si="1"/>
        <v>#DIV/0!</v>
      </c>
      <c r="G16" s="52">
        <f t="shared" si="2"/>
        <v>-959428.42</v>
      </c>
      <c r="H16" s="26">
        <f t="shared" si="3"/>
        <v>-1</v>
      </c>
      <c r="I16" s="27" t="e">
        <f t="shared" si="4"/>
        <v>#DIV/0!</v>
      </c>
    </row>
    <row r="17" spans="1:9" s="1" customFormat="1" ht="17.100000000000001" customHeight="1" x14ac:dyDescent="0.2">
      <c r="A17" s="19" t="s">
        <v>7</v>
      </c>
      <c r="B17" s="12" t="s">
        <v>48</v>
      </c>
      <c r="C17" s="48">
        <v>5272288.2799999993</v>
      </c>
      <c r="D17" s="32">
        <f t="shared" si="0"/>
        <v>3.7786848863455633</v>
      </c>
      <c r="E17" s="48"/>
      <c r="F17" s="32" t="e">
        <f t="shared" si="1"/>
        <v>#DIV/0!</v>
      </c>
      <c r="G17" s="52">
        <f t="shared" si="2"/>
        <v>-5272288.2799999993</v>
      </c>
      <c r="H17" s="26">
        <f t="shared" si="3"/>
        <v>-1</v>
      </c>
      <c r="I17" s="27" t="e">
        <f t="shared" si="4"/>
        <v>#DIV/0!</v>
      </c>
    </row>
    <row r="18" spans="1:9" s="1" customFormat="1" ht="16.5" customHeight="1" x14ac:dyDescent="0.2">
      <c r="A18" s="19" t="s">
        <v>8</v>
      </c>
      <c r="B18" s="12" t="s">
        <v>49</v>
      </c>
      <c r="C18" s="48">
        <v>6742852.8200000012</v>
      </c>
      <c r="D18" s="32">
        <f t="shared" si="0"/>
        <v>4.8326484988386422</v>
      </c>
      <c r="E18" s="48"/>
      <c r="F18" s="32" t="e">
        <f t="shared" si="1"/>
        <v>#DIV/0!</v>
      </c>
      <c r="G18" s="52">
        <f t="shared" si="2"/>
        <v>-6742852.8200000012</v>
      </c>
      <c r="H18" s="26">
        <f t="shared" si="3"/>
        <v>-1</v>
      </c>
      <c r="I18" s="27" t="e">
        <f t="shared" si="4"/>
        <v>#DIV/0!</v>
      </c>
    </row>
    <row r="19" spans="1:9" s="1" customFormat="1" ht="17.100000000000001" customHeight="1" x14ac:dyDescent="0.2">
      <c r="A19" s="19" t="s">
        <v>9</v>
      </c>
      <c r="B19" s="12" t="s">
        <v>50</v>
      </c>
      <c r="C19" s="48">
        <v>81031436.239999995</v>
      </c>
      <c r="D19" s="32">
        <f t="shared" si="0"/>
        <v>58.075781743664855</v>
      </c>
      <c r="E19" s="48"/>
      <c r="F19" s="32" t="e">
        <f t="shared" si="1"/>
        <v>#DIV/0!</v>
      </c>
      <c r="G19" s="52">
        <f t="shared" si="2"/>
        <v>-81031436.239999995</v>
      </c>
      <c r="H19" s="26">
        <f t="shared" si="3"/>
        <v>-1</v>
      </c>
      <c r="I19" s="27" t="e">
        <f t="shared" si="4"/>
        <v>#DIV/0!</v>
      </c>
    </row>
    <row r="20" spans="1:9" s="1" customFormat="1" ht="16.5" customHeight="1" x14ac:dyDescent="0.2">
      <c r="A20" s="19" t="s">
        <v>10</v>
      </c>
      <c r="B20" s="12" t="s">
        <v>51</v>
      </c>
      <c r="C20" s="48">
        <v>11921.19</v>
      </c>
      <c r="D20" s="32">
        <f t="shared" si="0"/>
        <v>8.5439979925099763E-3</v>
      </c>
      <c r="E20" s="48"/>
      <c r="F20" s="32" t="e">
        <f t="shared" si="1"/>
        <v>#DIV/0!</v>
      </c>
      <c r="G20" s="52">
        <f t="shared" si="2"/>
        <v>-11921.19</v>
      </c>
      <c r="H20" s="26">
        <f t="shared" si="3"/>
        <v>-1</v>
      </c>
      <c r="I20" s="27" t="e">
        <f t="shared" si="4"/>
        <v>#DIV/0!</v>
      </c>
    </row>
    <row r="21" spans="1:9" s="1" customFormat="1" ht="16.5" customHeight="1" x14ac:dyDescent="0.2">
      <c r="A21" s="19" t="s">
        <v>11</v>
      </c>
      <c r="B21" s="12" t="s">
        <v>52</v>
      </c>
      <c r="C21" s="48">
        <v>1349</v>
      </c>
      <c r="D21" s="32">
        <f t="shared" si="0"/>
        <v>9.6683747947108947E-4</v>
      </c>
      <c r="E21" s="48"/>
      <c r="F21" s="32" t="e">
        <f t="shared" si="1"/>
        <v>#DIV/0!</v>
      </c>
      <c r="G21" s="52">
        <f t="shared" si="2"/>
        <v>-1349</v>
      </c>
      <c r="H21" s="26" t="s">
        <v>27</v>
      </c>
      <c r="I21" s="27" t="e">
        <f t="shared" si="4"/>
        <v>#DIV/0!</v>
      </c>
    </row>
    <row r="22" spans="1:9" s="1" customFormat="1" ht="17.100000000000001" customHeight="1" x14ac:dyDescent="0.2">
      <c r="A22" s="19" t="s">
        <v>12</v>
      </c>
      <c r="B22" s="12" t="s">
        <v>53</v>
      </c>
      <c r="C22" s="48">
        <v>1408534.5899999999</v>
      </c>
      <c r="D22" s="32">
        <f t="shared" si="0"/>
        <v>1.0095063252360594</v>
      </c>
      <c r="E22" s="48"/>
      <c r="F22" s="32" t="e">
        <f t="shared" si="1"/>
        <v>#DIV/0!</v>
      </c>
      <c r="G22" s="52">
        <f t="shared" si="2"/>
        <v>-1408534.5899999999</v>
      </c>
      <c r="H22" s="26">
        <f t="shared" si="3"/>
        <v>-1</v>
      </c>
      <c r="I22" s="27" t="e">
        <f t="shared" si="4"/>
        <v>#DIV/0!</v>
      </c>
    </row>
    <row r="23" spans="1:9" s="1" customFormat="1" ht="17.100000000000001" customHeight="1" x14ac:dyDescent="0.2">
      <c r="A23" s="19" t="s">
        <v>13</v>
      </c>
      <c r="B23" s="12" t="s">
        <v>54</v>
      </c>
      <c r="C23" s="48">
        <v>374355.72</v>
      </c>
      <c r="D23" s="32">
        <f t="shared" si="0"/>
        <v>0.26830329188316149</v>
      </c>
      <c r="E23" s="48"/>
      <c r="F23" s="32" t="e">
        <f t="shared" si="1"/>
        <v>#DIV/0!</v>
      </c>
      <c r="G23" s="52">
        <f t="shared" si="2"/>
        <v>-374355.72</v>
      </c>
      <c r="H23" s="26">
        <f t="shared" si="3"/>
        <v>-1</v>
      </c>
      <c r="I23" s="27" t="e">
        <f t="shared" si="4"/>
        <v>#DIV/0!</v>
      </c>
    </row>
    <row r="24" spans="1:9" s="1" customFormat="1" ht="17.100000000000001" customHeight="1" x14ac:dyDescent="0.2">
      <c r="A24" s="19" t="s">
        <v>14</v>
      </c>
      <c r="B24" s="12" t="s">
        <v>55</v>
      </c>
      <c r="C24" s="48">
        <v>60647.6</v>
      </c>
      <c r="D24" s="32">
        <f t="shared" si="0"/>
        <v>4.3466547605612187E-2</v>
      </c>
      <c r="E24" s="48"/>
      <c r="F24" s="32" t="e">
        <f t="shared" si="1"/>
        <v>#DIV/0!</v>
      </c>
      <c r="G24" s="52">
        <f t="shared" si="2"/>
        <v>-60647.6</v>
      </c>
      <c r="H24" s="26">
        <f t="shared" si="3"/>
        <v>-1</v>
      </c>
      <c r="I24" s="27" t="e">
        <f t="shared" si="4"/>
        <v>#DIV/0!</v>
      </c>
    </row>
    <row r="25" spans="1:9" s="1" customFormat="1" ht="17.100000000000001" customHeight="1" x14ac:dyDescent="0.2">
      <c r="A25" s="19" t="s">
        <v>15</v>
      </c>
      <c r="B25" s="12" t="s">
        <v>56</v>
      </c>
      <c r="C25" s="48">
        <v>535941.59000000008</v>
      </c>
      <c r="D25" s="32">
        <f t="shared" si="0"/>
        <v>0.38411298444724101</v>
      </c>
      <c r="E25" s="48"/>
      <c r="F25" s="32" t="e">
        <f t="shared" si="1"/>
        <v>#DIV/0!</v>
      </c>
      <c r="G25" s="52">
        <f t="shared" si="2"/>
        <v>-535941.59000000008</v>
      </c>
      <c r="H25" s="26">
        <f t="shared" si="3"/>
        <v>-1</v>
      </c>
      <c r="I25" s="27" t="e">
        <f t="shared" si="4"/>
        <v>#DIV/0!</v>
      </c>
    </row>
    <row r="26" spans="1:9" s="1" customFormat="1" ht="17.100000000000001" customHeight="1" x14ac:dyDescent="0.2">
      <c r="A26" s="19" t="s">
        <v>16</v>
      </c>
      <c r="B26" s="12" t="s">
        <v>57</v>
      </c>
      <c r="C26" s="48">
        <v>0</v>
      </c>
      <c r="D26" s="32">
        <f t="shared" si="0"/>
        <v>0</v>
      </c>
      <c r="E26" s="48"/>
      <c r="F26" s="32" t="e">
        <f t="shared" si="1"/>
        <v>#DIV/0!</v>
      </c>
      <c r="G26" s="52">
        <f t="shared" si="2"/>
        <v>0</v>
      </c>
      <c r="H26" s="26" t="s">
        <v>27</v>
      </c>
      <c r="I26" s="27" t="e">
        <f t="shared" si="4"/>
        <v>#DIV/0!</v>
      </c>
    </row>
    <row r="27" spans="1:9" s="1" customFormat="1" ht="17.100000000000001" customHeight="1" x14ac:dyDescent="0.2">
      <c r="A27" s="19" t="s">
        <v>17</v>
      </c>
      <c r="B27" s="12" t="s">
        <v>58</v>
      </c>
      <c r="C27" s="48">
        <v>101078.1</v>
      </c>
      <c r="D27" s="32">
        <f t="shared" si="0"/>
        <v>7.2443362070961248E-2</v>
      </c>
      <c r="E27" s="48"/>
      <c r="F27" s="32" t="e">
        <f t="shared" si="1"/>
        <v>#DIV/0!</v>
      </c>
      <c r="G27" s="52">
        <f t="shared" si="2"/>
        <v>-101078.1</v>
      </c>
      <c r="H27" s="26">
        <f t="shared" si="3"/>
        <v>-1</v>
      </c>
      <c r="I27" s="27" t="e">
        <f t="shared" si="4"/>
        <v>#DIV/0!</v>
      </c>
    </row>
    <row r="28" spans="1:9" s="1" customFormat="1" ht="17.100000000000001" customHeight="1" x14ac:dyDescent="0.2">
      <c r="A28" s="20" t="s">
        <v>23</v>
      </c>
      <c r="B28" s="6" t="s">
        <v>59</v>
      </c>
      <c r="C28" s="49">
        <f>SUM(C10:C27)</f>
        <v>119131504.10999998</v>
      </c>
      <c r="D28" s="23">
        <f t="shared" si="0"/>
        <v>85.382359643670952</v>
      </c>
      <c r="E28" s="49">
        <f>SUM(E10:E27)</f>
        <v>0</v>
      </c>
      <c r="F28" s="43" t="e">
        <f t="shared" si="1"/>
        <v>#DIV/0!</v>
      </c>
      <c r="G28" s="53">
        <f t="shared" si="2"/>
        <v>-119131504.10999998</v>
      </c>
      <c r="H28" s="57">
        <f t="shared" si="3"/>
        <v>-1</v>
      </c>
      <c r="I28" s="28" t="e">
        <f t="shared" si="4"/>
        <v>#DIV/0!</v>
      </c>
    </row>
    <row r="29" spans="1:9" s="1" customFormat="1" ht="17.100000000000001" customHeight="1" x14ac:dyDescent="0.2">
      <c r="A29" s="21" t="s">
        <v>22</v>
      </c>
      <c r="B29" s="4" t="s">
        <v>60</v>
      </c>
      <c r="C29" s="50">
        <v>18251361.810000002</v>
      </c>
      <c r="D29" s="32">
        <f t="shared" si="0"/>
        <v>13.080875203332321</v>
      </c>
      <c r="E29" s="50"/>
      <c r="F29" s="32" t="e">
        <f t="shared" si="1"/>
        <v>#DIV/0!</v>
      </c>
      <c r="G29" s="52">
        <f t="shared" si="2"/>
        <v>-18251361.810000002</v>
      </c>
      <c r="H29" s="26">
        <f t="shared" si="3"/>
        <v>-1</v>
      </c>
      <c r="I29" s="27" t="e">
        <f>F29-D29</f>
        <v>#DIV/0!</v>
      </c>
    </row>
    <row r="30" spans="1:9" s="1" customFormat="1" ht="17.100000000000001" customHeight="1" x14ac:dyDescent="0.2">
      <c r="A30" s="21" t="s">
        <v>20</v>
      </c>
      <c r="B30" s="5" t="s">
        <v>61</v>
      </c>
      <c r="C30" s="50">
        <v>3057.6499999999996</v>
      </c>
      <c r="D30" s="32">
        <f t="shared" si="0"/>
        <v>2.1914385612340818E-3</v>
      </c>
      <c r="E30" s="50"/>
      <c r="F30" s="32" t="e">
        <f t="shared" si="1"/>
        <v>#DIV/0!</v>
      </c>
      <c r="G30" s="52">
        <f t="shared" si="2"/>
        <v>-3057.6499999999996</v>
      </c>
      <c r="H30" s="26">
        <f t="shared" si="3"/>
        <v>-1</v>
      </c>
      <c r="I30" s="27" t="e">
        <f t="shared" ref="I30:I33" si="5">F30-D30</f>
        <v>#DIV/0!</v>
      </c>
    </row>
    <row r="31" spans="1:9" s="1" customFormat="1" ht="17.100000000000001" customHeight="1" x14ac:dyDescent="0.2">
      <c r="A31" s="21" t="s">
        <v>21</v>
      </c>
      <c r="B31" s="15" t="s">
        <v>62</v>
      </c>
      <c r="C31" s="50">
        <v>2024474.72</v>
      </c>
      <c r="D31" s="32">
        <f t="shared" si="0"/>
        <v>1.4509548076632612</v>
      </c>
      <c r="E31" s="50"/>
      <c r="F31" s="32" t="e">
        <f t="shared" si="1"/>
        <v>#DIV/0!</v>
      </c>
      <c r="G31" s="52">
        <f t="shared" si="2"/>
        <v>-2024474.72</v>
      </c>
      <c r="H31" s="26">
        <f t="shared" si="3"/>
        <v>-1</v>
      </c>
      <c r="I31" s="27" t="e">
        <f t="shared" si="5"/>
        <v>#DIV/0!</v>
      </c>
    </row>
    <row r="32" spans="1:9" s="1" customFormat="1" ht="17.100000000000001" customHeight="1" x14ac:dyDescent="0.2">
      <c r="A32" s="19" t="s">
        <v>19</v>
      </c>
      <c r="B32" s="15" t="s">
        <v>63</v>
      </c>
      <c r="C32" s="50">
        <v>116671.01000000001</v>
      </c>
      <c r="D32" s="32">
        <f t="shared" si="0"/>
        <v>8.3618906772235935E-2</v>
      </c>
      <c r="E32" s="50"/>
      <c r="F32" s="32" t="e">
        <f t="shared" si="1"/>
        <v>#DIV/0!</v>
      </c>
      <c r="G32" s="52">
        <f t="shared" si="2"/>
        <v>-116671.01000000001</v>
      </c>
      <c r="H32" s="26">
        <f t="shared" si="3"/>
        <v>-1</v>
      </c>
      <c r="I32" s="27" t="e">
        <f t="shared" si="5"/>
        <v>#DIV/0!</v>
      </c>
    </row>
    <row r="33" spans="1:9" s="1" customFormat="1" ht="17.100000000000001" customHeight="1" x14ac:dyDescent="0.2">
      <c r="A33" s="20" t="s">
        <v>18</v>
      </c>
      <c r="B33" s="7" t="s">
        <v>64</v>
      </c>
      <c r="C33" s="51">
        <f>SUM(C29:C32)</f>
        <v>20395565.190000001</v>
      </c>
      <c r="D33" s="24">
        <f t="shared" si="0"/>
        <v>14.617640356329053</v>
      </c>
      <c r="E33" s="51">
        <f>SUM(E29:E32)</f>
        <v>0</v>
      </c>
      <c r="F33" s="24" t="e">
        <f t="shared" si="1"/>
        <v>#DIV/0!</v>
      </c>
      <c r="G33" s="54">
        <f t="shared" si="2"/>
        <v>-20395565.190000001</v>
      </c>
      <c r="H33" s="57">
        <f t="shared" si="3"/>
        <v>-1</v>
      </c>
      <c r="I33" s="28" t="e">
        <f t="shared" si="5"/>
        <v>#DIV/0!</v>
      </c>
    </row>
    <row r="34" spans="1:9" s="1" customFormat="1" ht="17.100000000000001" customHeight="1" x14ac:dyDescent="0.2">
      <c r="A34" s="16" t="s">
        <v>24</v>
      </c>
      <c r="B34" s="17" t="s">
        <v>65</v>
      </c>
      <c r="C34" s="25">
        <f>C28+C33</f>
        <v>139527069.29999998</v>
      </c>
      <c r="D34" s="25">
        <f>D28+D33</f>
        <v>100</v>
      </c>
      <c r="E34" s="56">
        <f>E28+E33</f>
        <v>0</v>
      </c>
      <c r="F34" s="25" t="e">
        <f>F28+F33</f>
        <v>#DIV/0!</v>
      </c>
      <c r="G34" s="55">
        <f>G28+G33</f>
        <v>-139527069.29999998</v>
      </c>
      <c r="H34" s="30"/>
      <c r="I34" s="29"/>
    </row>
    <row r="36" spans="1:9" x14ac:dyDescent="0.25">
      <c r="B36" s="36"/>
      <c r="C36" s="37"/>
      <c r="E36" s="60"/>
      <c r="F36" s="59"/>
      <c r="G36" s="33"/>
    </row>
    <row r="37" spans="1:9" x14ac:dyDescent="0.25">
      <c r="B37" s="36"/>
      <c r="C37" s="37"/>
      <c r="E37" s="61"/>
    </row>
    <row r="38" spans="1:9" x14ac:dyDescent="0.25">
      <c r="C38" s="38"/>
      <c r="E38" s="38"/>
    </row>
    <row r="39" spans="1:9" x14ac:dyDescent="0.25">
      <c r="C39" s="38"/>
      <c r="E39" s="38"/>
    </row>
  </sheetData>
  <mergeCells count="2">
    <mergeCell ref="C7:I7"/>
    <mergeCell ref="G8:H8"/>
  </mergeCells>
  <pageMargins left="0.39370078740157483" right="0.39370078740157483" top="0.78740157480314965" bottom="0.78740157480314965" header="0.31496062992125984" footer="0.31496062992125984"/>
  <pageSetup paperSize="9" scale="75" orientation="landscape" horizontalDpi="4294967293" verticalDpi="0" r:id="rId1"/>
  <headerFooter>
    <oddHeader>&amp;L&amp;G&amp;CStatistika tržišta osiguranja&amp;RPolugodišnji izvještaj</oddHeader>
    <oddFooter>&amp;CU izvještaj su uključeni podaci zaključno sa 30.06.2020. godine.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BiH</vt:lpstr>
      <vt:lpstr>FBiH</vt:lpstr>
      <vt:lpstr>Teritorija FBiH</vt:lpstr>
      <vt:lpstr>RS</vt:lpstr>
      <vt:lpstr>Teritorija RS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KOC</dc:creator>
  <cp:lastModifiedBy>Muamer</cp:lastModifiedBy>
  <cp:lastPrinted>2020-10-30T14:34:24Z</cp:lastPrinted>
  <dcterms:created xsi:type="dcterms:W3CDTF">2018-01-08T12:56:16Z</dcterms:created>
  <dcterms:modified xsi:type="dcterms:W3CDTF">2022-11-04T10:40:21Z</dcterms:modified>
</cp:coreProperties>
</file>