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95" windowWidth="19035" windowHeight="8385"/>
  </bookViews>
  <sheets>
    <sheet name="BiH" sheetId="43" r:id="rId1"/>
  </sheets>
  <calcPr calcId="145621"/>
</workbook>
</file>

<file path=xl/calcChain.xml><?xml version="1.0" encoding="utf-8"?>
<calcChain xmlns="http://schemas.openxmlformats.org/spreadsheetml/2006/main">
  <c r="R35" i="43" l="1"/>
  <c r="F35" i="43"/>
  <c r="R10" i="43"/>
  <c r="R11" i="43"/>
  <c r="R12" i="43"/>
  <c r="R13" i="43"/>
  <c r="R14" i="43"/>
  <c r="R15" i="43"/>
  <c r="R16" i="43"/>
  <c r="R17" i="43"/>
  <c r="R18" i="43"/>
  <c r="R19" i="43"/>
  <c r="R20" i="43"/>
  <c r="R21" i="43"/>
  <c r="R22" i="43"/>
  <c r="R23" i="43"/>
  <c r="R24" i="43"/>
  <c r="R25" i="43"/>
  <c r="R26" i="43"/>
  <c r="R27" i="43"/>
  <c r="R28" i="43"/>
  <c r="R29" i="43"/>
  <c r="R30" i="43"/>
  <c r="R31" i="43"/>
  <c r="R32" i="43"/>
  <c r="R33" i="43"/>
  <c r="R34" i="43"/>
  <c r="C35" i="43" l="1"/>
  <c r="O10" i="43" l="1"/>
  <c r="G17" i="43" l="1"/>
  <c r="I35" i="43" l="1"/>
  <c r="O30" i="43" l="1"/>
  <c r="O18" i="43" l="1"/>
  <c r="O13" i="43"/>
  <c r="O20" i="43"/>
  <c r="O15" i="43"/>
  <c r="O19" i="43"/>
  <c r="O26" i="43"/>
  <c r="O12" i="43"/>
  <c r="O14" i="43"/>
  <c r="O11" i="43"/>
  <c r="O17" i="43"/>
  <c r="O25" i="43"/>
  <c r="O27" i="43"/>
  <c r="O16" i="43"/>
  <c r="O24" i="43"/>
  <c r="O23" i="43"/>
  <c r="O31" i="43"/>
  <c r="O33" i="43"/>
  <c r="O28" i="43"/>
  <c r="O22" i="43"/>
  <c r="O29" i="43"/>
  <c r="O34" i="43"/>
  <c r="O32" i="43"/>
  <c r="O21" i="43"/>
  <c r="L35" i="43" l="1"/>
  <c r="O35" i="43"/>
  <c r="G19" i="43" l="1"/>
  <c r="H19" i="43" s="1"/>
  <c r="G21" i="43"/>
  <c r="H21" i="43" s="1"/>
  <c r="J13" i="43"/>
  <c r="K13" i="43" s="1"/>
  <c r="J30" i="43"/>
  <c r="K30" i="43" s="1"/>
  <c r="S13" i="43"/>
  <c r="T13" i="43" s="1"/>
  <c r="S30" i="43"/>
  <c r="T30" i="43" s="1"/>
  <c r="D13" i="43"/>
  <c r="E13" i="43" s="1"/>
  <c r="D34" i="43"/>
  <c r="E34" i="43" s="1"/>
  <c r="D30" i="43"/>
  <c r="E30" i="43" s="1"/>
  <c r="G13" i="43"/>
  <c r="H13" i="43" s="1"/>
  <c r="G30" i="43"/>
  <c r="H30" i="43" s="1"/>
  <c r="M18" i="43"/>
  <c r="N18" i="43" s="1"/>
  <c r="M30" i="43"/>
  <c r="N30" i="43" s="1"/>
  <c r="P13" i="43"/>
  <c r="Q13" i="43" s="1"/>
  <c r="P30" i="43"/>
  <c r="Q30" i="43" s="1"/>
  <c r="S21" i="43"/>
  <c r="T21" i="43" s="1"/>
  <c r="S31" i="43"/>
  <c r="T31" i="43" s="1"/>
  <c r="S27" i="43"/>
  <c r="T27" i="43" s="1"/>
  <c r="S11" i="43"/>
  <c r="T11" i="43" s="1"/>
  <c r="S10" i="43"/>
  <c r="T10" i="43" s="1"/>
  <c r="S32" i="43"/>
  <c r="T32" i="43" s="1"/>
  <c r="S28" i="43"/>
  <c r="T28" i="43" s="1"/>
  <c r="S24" i="43"/>
  <c r="T24" i="43" s="1"/>
  <c r="S29" i="43"/>
  <c r="T29" i="43" s="1"/>
  <c r="S12" i="43"/>
  <c r="T12" i="43" s="1"/>
  <c r="S19" i="43"/>
  <c r="T19" i="43" s="1"/>
  <c r="S20" i="43"/>
  <c r="T20" i="43" s="1"/>
  <c r="S18" i="43"/>
  <c r="T18" i="43" s="1"/>
  <c r="S34" i="43"/>
  <c r="T34" i="43" s="1"/>
  <c r="S22" i="43"/>
  <c r="T22" i="43" s="1"/>
  <c r="S33" i="43"/>
  <c r="T33" i="43" s="1"/>
  <c r="S23" i="43"/>
  <c r="T23" i="43" s="1"/>
  <c r="S16" i="43"/>
  <c r="T16" i="43" s="1"/>
  <c r="S25" i="43"/>
  <c r="T25" i="43" s="1"/>
  <c r="S17" i="43"/>
  <c r="T17" i="43" s="1"/>
  <c r="S14" i="43"/>
  <c r="T14" i="43" s="1"/>
  <c r="S26" i="43"/>
  <c r="T26" i="43" s="1"/>
  <c r="S15" i="43"/>
  <c r="T15" i="43" s="1"/>
  <c r="P10" i="43"/>
  <c r="P21" i="43"/>
  <c r="Q21" i="43" s="1"/>
  <c r="P32" i="43"/>
  <c r="Q32" i="43" s="1"/>
  <c r="P29" i="43"/>
  <c r="Q29" i="43" s="1"/>
  <c r="P28" i="43"/>
  <c r="Q28" i="43" s="1"/>
  <c r="P31" i="43"/>
  <c r="Q31" i="43" s="1"/>
  <c r="P24" i="43"/>
  <c r="Q24" i="43" s="1"/>
  <c r="P27" i="43"/>
  <c r="Q27" i="43" s="1"/>
  <c r="P11" i="43"/>
  <c r="Q11" i="43" s="1"/>
  <c r="P12" i="43"/>
  <c r="Q12" i="43" s="1"/>
  <c r="P19" i="43"/>
  <c r="Q19" i="43" s="1"/>
  <c r="P20" i="43"/>
  <c r="Q20" i="43" s="1"/>
  <c r="P18" i="43"/>
  <c r="Q18" i="43" s="1"/>
  <c r="P34" i="43"/>
  <c r="Q34" i="43" s="1"/>
  <c r="P22" i="43"/>
  <c r="Q22" i="43" s="1"/>
  <c r="P33" i="43"/>
  <c r="Q33" i="43" s="1"/>
  <c r="P23" i="43"/>
  <c r="Q23" i="43" s="1"/>
  <c r="P16" i="43"/>
  <c r="Q16" i="43" s="1"/>
  <c r="P25" i="43"/>
  <c r="Q25" i="43" s="1"/>
  <c r="P17" i="43"/>
  <c r="Q17" i="43" s="1"/>
  <c r="P14" i="43"/>
  <c r="Q14" i="43" s="1"/>
  <c r="P26" i="43"/>
  <c r="Q26" i="43" s="1"/>
  <c r="P15" i="43"/>
  <c r="Q15" i="43" s="1"/>
  <c r="M34" i="43"/>
  <c r="N34" i="43" s="1"/>
  <c r="M22" i="43"/>
  <c r="N22" i="43" s="1"/>
  <c r="M33" i="43"/>
  <c r="N33" i="43" s="1"/>
  <c r="M23" i="43"/>
  <c r="N23" i="43" s="1"/>
  <c r="M16" i="43"/>
  <c r="N16" i="43" s="1"/>
  <c r="M25" i="43"/>
  <c r="N25" i="43" s="1"/>
  <c r="M17" i="43"/>
  <c r="N17" i="43" s="1"/>
  <c r="M14" i="43"/>
  <c r="N14" i="43" s="1"/>
  <c r="M26" i="43"/>
  <c r="N26" i="43" s="1"/>
  <c r="M15" i="43"/>
  <c r="N15" i="43" s="1"/>
  <c r="M13" i="43"/>
  <c r="N13" i="43" s="1"/>
  <c r="M10" i="43"/>
  <c r="M21" i="43"/>
  <c r="N21" i="43" s="1"/>
  <c r="M32" i="43"/>
  <c r="N32" i="43" s="1"/>
  <c r="M29" i="43"/>
  <c r="N29" i="43" s="1"/>
  <c r="M28" i="43"/>
  <c r="N28" i="43" s="1"/>
  <c r="M31" i="43"/>
  <c r="N31" i="43" s="1"/>
  <c r="M24" i="43"/>
  <c r="N24" i="43" s="1"/>
  <c r="M27" i="43"/>
  <c r="N27" i="43" s="1"/>
  <c r="M11" i="43"/>
  <c r="N11" i="43" s="1"/>
  <c r="M12" i="43"/>
  <c r="N12" i="43" s="1"/>
  <c r="M19" i="43"/>
  <c r="N19" i="43" s="1"/>
  <c r="M20" i="43"/>
  <c r="N20" i="43" s="1"/>
  <c r="J10" i="43"/>
  <c r="J21" i="43"/>
  <c r="K21" i="43" s="1"/>
  <c r="J32" i="43"/>
  <c r="K32" i="43" s="1"/>
  <c r="J29" i="43"/>
  <c r="K29" i="43" s="1"/>
  <c r="J28" i="43"/>
  <c r="K28" i="43" s="1"/>
  <c r="J31" i="43"/>
  <c r="K31" i="43" s="1"/>
  <c r="J24" i="43"/>
  <c r="K24" i="43" s="1"/>
  <c r="J27" i="43"/>
  <c r="K27" i="43" s="1"/>
  <c r="J11" i="43"/>
  <c r="K11" i="43" s="1"/>
  <c r="J12" i="43"/>
  <c r="K12" i="43" s="1"/>
  <c r="J19" i="43"/>
  <c r="K19" i="43" s="1"/>
  <c r="J20" i="43"/>
  <c r="K20" i="43" s="1"/>
  <c r="J18" i="43"/>
  <c r="K18" i="43" s="1"/>
  <c r="J34" i="43"/>
  <c r="K34" i="43" s="1"/>
  <c r="J22" i="43"/>
  <c r="K22" i="43" s="1"/>
  <c r="J33" i="43"/>
  <c r="K33" i="43" s="1"/>
  <c r="J23" i="43"/>
  <c r="K23" i="43" s="1"/>
  <c r="J16" i="43"/>
  <c r="K16" i="43" s="1"/>
  <c r="J25" i="43"/>
  <c r="K25" i="43" s="1"/>
  <c r="J17" i="43"/>
  <c r="K17" i="43" s="1"/>
  <c r="J14" i="43"/>
  <c r="K14" i="43" s="1"/>
  <c r="J26" i="43"/>
  <c r="K26" i="43" s="1"/>
  <c r="J15" i="43"/>
  <c r="K15" i="43" s="1"/>
  <c r="G10" i="43"/>
  <c r="G32" i="43"/>
  <c r="H32" i="43" s="1"/>
  <c r="G29" i="43"/>
  <c r="H29" i="43" s="1"/>
  <c r="G28" i="43"/>
  <c r="H28" i="43" s="1"/>
  <c r="G31" i="43"/>
  <c r="H31" i="43" s="1"/>
  <c r="G24" i="43"/>
  <c r="H24" i="43" s="1"/>
  <c r="G27" i="43"/>
  <c r="H27" i="43" s="1"/>
  <c r="G11" i="43"/>
  <c r="H11" i="43" s="1"/>
  <c r="G12" i="43"/>
  <c r="H12" i="43" s="1"/>
  <c r="G20" i="43"/>
  <c r="H20" i="43" s="1"/>
  <c r="G18" i="43"/>
  <c r="H18" i="43" s="1"/>
  <c r="G34" i="43"/>
  <c r="H34" i="43" s="1"/>
  <c r="G22" i="43"/>
  <c r="H22" i="43" s="1"/>
  <c r="G33" i="43"/>
  <c r="H33" i="43" s="1"/>
  <c r="G23" i="43"/>
  <c r="H23" i="43" s="1"/>
  <c r="G16" i="43"/>
  <c r="H16" i="43" s="1"/>
  <c r="G25" i="43"/>
  <c r="H25" i="43" s="1"/>
  <c r="H17" i="43"/>
  <c r="G14" i="43"/>
  <c r="H14" i="43" s="1"/>
  <c r="G26" i="43"/>
  <c r="H26" i="43" s="1"/>
  <c r="G15" i="43"/>
  <c r="H15" i="43" s="1"/>
  <c r="D10" i="43"/>
  <c r="D21" i="43"/>
  <c r="E21" i="43" s="1"/>
  <c r="D32" i="43"/>
  <c r="E32" i="43" s="1"/>
  <c r="D29" i="43"/>
  <c r="E29" i="43" s="1"/>
  <c r="D28" i="43"/>
  <c r="E28" i="43" s="1"/>
  <c r="D31" i="43"/>
  <c r="E31" i="43" s="1"/>
  <c r="D24" i="43"/>
  <c r="E24" i="43" s="1"/>
  <c r="D27" i="43"/>
  <c r="E27" i="43" s="1"/>
  <c r="D11" i="43"/>
  <c r="E11" i="43" s="1"/>
  <c r="D12" i="43"/>
  <c r="E12" i="43" s="1"/>
  <c r="D19" i="43"/>
  <c r="E19" i="43" s="1"/>
  <c r="D20" i="43"/>
  <c r="E20" i="43" s="1"/>
  <c r="D18" i="43"/>
  <c r="E18" i="43" s="1"/>
  <c r="D22" i="43"/>
  <c r="E22" i="43" s="1"/>
  <c r="D33" i="43"/>
  <c r="E33" i="43" s="1"/>
  <c r="D23" i="43"/>
  <c r="E23" i="43" s="1"/>
  <c r="D16" i="43"/>
  <c r="E16" i="43" s="1"/>
  <c r="D25" i="43"/>
  <c r="E25" i="43" s="1"/>
  <c r="D17" i="43"/>
  <c r="E17" i="43" s="1"/>
  <c r="D14" i="43"/>
  <c r="E14" i="43" s="1"/>
  <c r="D26" i="43"/>
  <c r="E26" i="43" s="1"/>
  <c r="D15" i="43"/>
  <c r="E15" i="43" s="1"/>
  <c r="T35" i="43" l="1"/>
  <c r="S35" i="43"/>
  <c r="P35" i="43"/>
  <c r="Q10" i="43"/>
  <c r="Q35" i="43" s="1"/>
  <c r="M35" i="43"/>
  <c r="N10" i="43"/>
  <c r="N35" i="43" s="1"/>
  <c r="J35" i="43"/>
  <c r="K10" i="43"/>
  <c r="K35" i="43" s="1"/>
  <c r="H10" i="43"/>
  <c r="H35" i="43" s="1"/>
  <c r="G35" i="43"/>
  <c r="D35" i="43"/>
  <c r="E10" i="43"/>
  <c r="E35" i="43" s="1"/>
</calcChain>
</file>

<file path=xl/sharedStrings.xml><?xml version="1.0" encoding="utf-8"?>
<sst xmlns="http://schemas.openxmlformats.org/spreadsheetml/2006/main" count="83" uniqueCount="64">
  <si>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</si>
  <si>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</si>
  <si>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</si>
  <si>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</si>
  <si>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</si>
  <si>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</si>
  <si>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</si>
  <si>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</si>
  <si>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</si>
  <si>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HHI</t>
  </si>
  <si>
    <t>Tržište neživotnog osiguranja</t>
  </si>
  <si>
    <t>Tržište životnog osiguranja</t>
  </si>
  <si>
    <t>Tržište neživotnog i životnog osiguranja</t>
  </si>
  <si>
    <t>Croatia osiguranje d.d.</t>
  </si>
  <si>
    <t>Euroherc osiguranje d.d.</t>
  </si>
  <si>
    <t>Grawe osiguranje a.d.</t>
  </si>
  <si>
    <t>Grawe osiguranje d.d.</t>
  </si>
  <si>
    <t>Nešković osiguranje a.d.</t>
  </si>
  <si>
    <t>Sarajevo-osiguranje d.d.</t>
  </si>
  <si>
    <t>Triglav osiguranje d.d.</t>
  </si>
  <si>
    <t>Uniqa osiguranje d.d.</t>
  </si>
  <si>
    <t>ASA osiguranje d.d.</t>
  </si>
  <si>
    <t>Brčko-gas osiguranje d.d.</t>
  </si>
  <si>
    <t>Camelija osiguranje d.d.</t>
  </si>
  <si>
    <t>Central osiguranje d.d.</t>
  </si>
  <si>
    <t>Drina osiguranje a.d.</t>
  </si>
  <si>
    <t>Dunav osiguranje a.d.</t>
  </si>
  <si>
    <t>Euros osiguranje a.d.</t>
  </si>
  <si>
    <t>Krajina osiguranje a.d.</t>
  </si>
  <si>
    <t>Mikrofin osiguranje a.d.</t>
  </si>
  <si>
    <t>Osiguranje Aura a.d.</t>
  </si>
  <si>
    <t>Osiguranje Garant d.d.</t>
  </si>
  <si>
    <t>SAS - Super P osiguranje a.d.</t>
  </si>
  <si>
    <t>Triglav osiguranje a.d.</t>
  </si>
  <si>
    <t>Wiener osiguranje a.d.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</si>
  <si>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</si>
  <si>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</si>
  <si>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</si>
  <si>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</si>
  <si>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</si>
  <si>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</si>
  <si>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</si>
  <si>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</si>
  <si>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</si>
  <si>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</si>
  <si>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</si>
  <si>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</si>
  <si>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</si>
  <si>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</si>
  <si>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</si>
  <si>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</si>
  <si>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</si>
  <si>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Tržišni udio
(%)</t>
  </si>
  <si>
    <t>Ukupno:</t>
  </si>
  <si>
    <t>HHI INDEKS ZA TRŽIŠTE OSIGURANJA BOSNE I HERCEGOVINE</t>
  </si>
  <si>
    <t>Premium osiguranje a.d.</t>
  </si>
  <si>
    <t>Adriatic osiguranje d.d.*</t>
  </si>
  <si>
    <t>Vienna osiguranje d.d.***</t>
  </si>
  <si>
    <t>I-IX-2021</t>
  </si>
  <si>
    <t>I-IX-2022</t>
  </si>
  <si>
    <t>Osiguravajuće društvo</t>
  </si>
  <si>
    <t>*Od 1. siječnja 2019. godine Bosna-Sunce osiguranje d.d. je nakon akviziranja Zovko osiguranja d.d. počelo poslovati pod novim imenom Adriatic osiguranje d.d.</t>
  </si>
  <si>
    <t xml:space="preserve">**VGT osiguranje d.d. je od 4. svibnja 2018. godine pripojeno Grawe osiguranju d.d. </t>
  </si>
  <si>
    <t>***Merkur BH osiguranje d.d. od 26. listopada 2018. godine posluje pod novim nazivom Vienna osiguranje d.d.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</si>
</sst>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M_-;\-* #,##0.00\ _K_M_-;_-* &quot;-&quot;??\ _K_M_-;_-@_-"/>
    <numFmt numFmtId="164" formatCode="#,##0.00_ ;\-#,##0.00\ "/>
    <numFmt numFmtId="165" formatCode="#,##0_ ;\-#,##0\ 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0"/>
      <color rgb="FF00000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rgb="FF000000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sz val="10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sz val="10"/>
      <name val="Calibri"/>
      <family val="2"/>
      <charset val="238"/>
      <scheme val="minor"/>
    </font>
    <font>
      <b/>
      <sz val="11"/>
      <color theme="1"/>
      <name val="Cambria"/>
      <family val="1"/>
      <scheme val="major"/>
    </font>
    <font>
      <b/>
      <sz val="1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499984740745262"/>
      </left>
      <right/>
      <top/>
      <bottom/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43" fontId="6" fillId="0" borderId="0" applyFont="0" applyFill="0" applyBorder="0" applyAlignment="0" applyProtection="0"/>
    <xf numFmtId="0" fontId="1" fillId="0" borderId="0"/>
  </cellStyleXfs>
  <cellXfs count="52">
    <xf numFmtId="0" fontId="0" fillId="0" borderId="0" xfId="0"/>
    <xf numFmtId="0" fontId="0" fillId="0" borderId="0" xfId="0" applyBorder="1"/>
    <xf numFmtId="0" fontId="5" fillId="2" borderId="3" xfId="0" applyFont="1" applyFill="1" applyBorder="1" applyAlignment="1">
      <alignment vertical="center"/>
    </xf>
    <xf numFmtId="0" fontId="4" fillId="2" borderId="2" xfId="0" applyFont="1" applyFill="1" applyBorder="1"/>
    <xf numFmtId="0" fontId="9" fillId="3" borderId="5" xfId="0" applyFont="1" applyFill="1" applyBorder="1"/>
    <xf numFmtId="0" fontId="9" fillId="3" borderId="8" xfId="0" applyFont="1" applyFill="1" applyBorder="1"/>
    <xf numFmtId="0" fontId="9" fillId="3" borderId="10" xfId="0" applyFont="1" applyFill="1" applyBorder="1"/>
    <xf numFmtId="0" fontId="8" fillId="3" borderId="11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/>
    </xf>
    <xf numFmtId="0" fontId="2" fillId="0" borderId="0" xfId="0" applyFont="1"/>
    <xf numFmtId="0" fontId="5" fillId="0" borderId="0" xfId="0" applyFont="1" applyBorder="1" applyAlignment="1">
      <alignment vertical="center"/>
    </xf>
    <xf numFmtId="164" fontId="4" fillId="0" borderId="13" xfId="10" applyNumberFormat="1" applyFont="1" applyBorder="1" applyAlignment="1">
      <alignment horizontal="left" vertical="center"/>
    </xf>
    <xf numFmtId="2" fontId="4" fillId="0" borderId="0" xfId="0" applyNumberFormat="1" applyFont="1"/>
    <xf numFmtId="1" fontId="4" fillId="0" borderId="0" xfId="0" applyNumberFormat="1" applyFont="1"/>
    <xf numFmtId="1" fontId="4" fillId="0" borderId="1" xfId="0" applyNumberFormat="1" applyFont="1" applyBorder="1"/>
    <xf numFmtId="1" fontId="3" fillId="2" borderId="3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1" fontId="3" fillId="2" borderId="4" xfId="0" applyNumberFormat="1" applyFont="1" applyFill="1" applyBorder="1" applyAlignment="1">
      <alignment horizontal="right" vertical="center"/>
    </xf>
    <xf numFmtId="2" fontId="4" fillId="0" borderId="0" xfId="0" applyNumberFormat="1" applyFont="1" applyFill="1"/>
    <xf numFmtId="1" fontId="4" fillId="0" borderId="0" xfId="0" applyNumberFormat="1" applyFont="1" applyFill="1"/>
    <xf numFmtId="0" fontId="11" fillId="3" borderId="11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 wrapText="1"/>
    </xf>
    <xf numFmtId="1" fontId="5" fillId="2" borderId="3" xfId="0" applyNumberFormat="1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right" vertical="center" wrapText="1"/>
    </xf>
    <xf numFmtId="1" fontId="5" fillId="2" borderId="3" xfId="0" applyNumberFormat="1" applyFont="1" applyFill="1" applyBorder="1" applyAlignment="1">
      <alignment horizontal="right" vertical="center" wrapText="1"/>
    </xf>
    <xf numFmtId="3" fontId="5" fillId="2" borderId="3" xfId="0" applyNumberFormat="1" applyFont="1" applyFill="1" applyBorder="1" applyAlignment="1">
      <alignment horizontal="right" vertical="center" wrapText="1"/>
    </xf>
    <xf numFmtId="3" fontId="5" fillId="2" borderId="3" xfId="0" applyNumberFormat="1" applyFont="1" applyFill="1" applyBorder="1" applyAlignment="1">
      <alignment horizontal="right" vertical="center"/>
    </xf>
    <xf numFmtId="0" fontId="0" fillId="0" borderId="0" xfId="0" applyFont="1"/>
    <xf numFmtId="0" fontId="10" fillId="0" borderId="14" xfId="1" applyFont="1" applyFill="1" applyBorder="1" applyAlignment="1" applyProtection="1">
      <alignment horizontal="center" vertical="center"/>
    </xf>
    <xf numFmtId="3" fontId="4" fillId="0" borderId="0" xfId="0" applyNumberFormat="1" applyFont="1" applyFill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Border="1"/>
    <xf numFmtId="3" fontId="4" fillId="0" borderId="0" xfId="0" applyNumberFormat="1" applyFont="1" applyFill="1" applyBorder="1"/>
    <xf numFmtId="3" fontId="4" fillId="0" borderId="0" xfId="0" applyNumberFormat="1" applyFont="1"/>
    <xf numFmtId="164" fontId="4" fillId="0" borderId="0" xfId="10" applyNumberFormat="1" applyFont="1" applyFill="1" applyBorder="1" applyAlignment="1">
      <alignment horizontal="left" vertical="center"/>
    </xf>
    <xf numFmtId="0" fontId="12" fillId="0" borderId="0" xfId="2" applyFont="1" applyFill="1" applyBorder="1" applyAlignment="1">
      <alignment horizontal="left" vertical="center" indent="1"/>
    </xf>
    <xf numFmtId="0" fontId="13" fillId="0" borderId="0" xfId="0" applyFont="1" applyBorder="1" applyAlignment="1">
      <alignment vertical="center"/>
    </xf>
    <xf numFmtId="3" fontId="5" fillId="2" borderId="3" xfId="0" applyNumberFormat="1" applyFont="1" applyFill="1" applyBorder="1"/>
    <xf numFmtId="3" fontId="0" fillId="0" borderId="0" xfId="0" applyNumberFormat="1" applyFont="1"/>
    <xf numFmtId="165" fontId="4" fillId="0" borderId="0" xfId="10" applyNumberFormat="1" applyFont="1" applyBorder="1" applyAlignment="1">
      <alignment horizontal="right" vertical="center"/>
    </xf>
    <xf numFmtId="3" fontId="0" fillId="0" borderId="0" xfId="0" applyNumberFormat="1"/>
    <xf numFmtId="3" fontId="14" fillId="2" borderId="3" xfId="0" applyNumberFormat="1" applyFont="1" applyFill="1" applyBorder="1" applyAlignment="1">
      <alignment horizontal="right" vertical="center" wrapText="1"/>
    </xf>
    <xf numFmtId="3" fontId="10" fillId="0" borderId="0" xfId="0" applyNumberFormat="1" applyFont="1" applyFill="1" applyBorder="1" applyAlignment="1">
      <alignment horizontal="right" vertical="center"/>
    </xf>
    <xf numFmtId="164" fontId="4" fillId="0" borderId="0" xfId="10" applyNumberFormat="1" applyFont="1" applyBorder="1" applyAlignment="1">
      <alignment horizontal="left" vertical="center"/>
    </xf>
    <xf numFmtId="0" fontId="8" fillId="3" borderId="6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</cellXfs>
  <cellStyles count="12">
    <cellStyle name="Comma" xfId="10" builtinId="3"/>
    <cellStyle name="Normal" xfId="0" builtinId="0"/>
    <cellStyle name="Normal 2" xfId="9"/>
    <cellStyle name="Normalno 2" xfId="1"/>
    <cellStyle name="Normalno 2 2" xfId="5"/>
    <cellStyle name="Normalno 3" xfId="6"/>
    <cellStyle name="Obično 2" xfId="2"/>
    <cellStyle name="Obično 2 2" xfId="3"/>
    <cellStyle name="Obično 3" xfId="7"/>
    <cellStyle name="Obično 4" xfId="4"/>
    <cellStyle name="Obično 4 2" xfId="8"/>
    <cellStyle name="Obično_12a Izvjestaji drustava za osiguranje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64"/>
  <sheetViews>
    <sheetView showGridLines="0" tabSelected="1" showRuler="0" view="pageLayout" zoomScale="70" zoomScaleNormal="70" zoomScalePageLayoutView="70" workbookViewId="0">
      <selection activeCell="F3" sqref="F3"/>
    </sheetView>
  </sheetViews>
  <sheetFormatPr defaultRowHeight="15" x14ac:dyDescent="0.25"/>
  <cols>
    <col min="1" max="1" width="6.28515625" customWidth="1"/>
    <col min="2" max="2" width="24.7109375" customWidth="1"/>
    <col min="3" max="3" width="17.42578125" customWidth="1"/>
    <col min="4" max="4" width="12.85546875" customWidth="1"/>
    <col min="5" max="5" width="8.85546875" customWidth="1"/>
    <col min="6" max="6" width="17.42578125" customWidth="1"/>
    <col min="7" max="7" width="14.42578125" customWidth="1"/>
    <col min="8" max="8" width="8.85546875" customWidth="1"/>
    <col min="9" max="9" width="16.28515625" customWidth="1"/>
    <col min="10" max="10" width="14" customWidth="1"/>
    <col min="11" max="11" width="8.85546875" customWidth="1"/>
    <col min="12" max="12" width="16.28515625" customWidth="1"/>
    <col min="13" max="13" width="11.7109375" customWidth="1"/>
    <col min="14" max="14" width="8.85546875" customWidth="1"/>
    <col min="15" max="15" width="18.28515625" customWidth="1"/>
    <col min="16" max="16" width="13.140625" customWidth="1"/>
    <col min="17" max="17" width="8.85546875" customWidth="1"/>
    <col min="18" max="18" width="18.28515625" customWidth="1"/>
    <col min="19" max="19" width="12.7109375" customWidth="1"/>
    <col min="20" max="20" width="8.85546875" customWidth="1"/>
  </cols>
  <sheetData>
    <row r="3" spans="1:20" x14ac:dyDescent="0.25">
      <c r="F3" s="37" t="s">
        <v>54</v>
      </c>
      <c r="G3" s="11"/>
      <c r="H3" s="11"/>
      <c r="I3" s="11"/>
    </row>
    <row r="4" spans="1:20" x14ac:dyDescent="0.25">
      <c r="F4" s="10"/>
    </row>
    <row r="5" spans="1:20" x14ac:dyDescent="0.25">
      <c r="F5" s="1"/>
      <c r="G5" s="1"/>
      <c r="H5" s="1"/>
      <c r="I5" s="1"/>
      <c r="J5" s="1"/>
      <c r="K5" s="1"/>
      <c r="L5" s="1"/>
    </row>
    <row r="6" spans="1:20" ht="15.75" thickBot="1" x14ac:dyDescent="0.3">
      <c r="F6" s="1"/>
      <c r="G6" s="1"/>
      <c r="H6" s="1"/>
      <c r="I6" s="1"/>
      <c r="J6" s="1"/>
      <c r="K6" s="1"/>
      <c r="L6" s="1"/>
    </row>
    <row r="7" spans="1:20" x14ac:dyDescent="0.25">
      <c r="A7" s="4"/>
      <c r="B7" s="45" t="s">
        <v>60</v>
      </c>
      <c r="C7" s="49" t="s">
        <v>10</v>
      </c>
      <c r="D7" s="49"/>
      <c r="E7" s="49"/>
      <c r="F7" s="49"/>
      <c r="G7" s="49"/>
      <c r="H7" s="49"/>
      <c r="I7" s="49" t="s">
        <v>11</v>
      </c>
      <c r="J7" s="49"/>
      <c r="K7" s="49"/>
      <c r="L7" s="49"/>
      <c r="M7" s="49"/>
      <c r="N7" s="49"/>
      <c r="O7" s="49" t="s">
        <v>12</v>
      </c>
      <c r="P7" s="49"/>
      <c r="Q7" s="49"/>
      <c r="R7" s="49"/>
      <c r="S7" s="49"/>
      <c r="T7" s="50"/>
    </row>
    <row r="8" spans="1:20" ht="15.75" customHeight="1" x14ac:dyDescent="0.25">
      <c r="A8" s="5"/>
      <c r="B8" s="46"/>
      <c r="C8" s="48" t="s">
        <v>58</v>
      </c>
      <c r="D8" s="48"/>
      <c r="E8" s="48"/>
      <c r="F8" s="48" t="s">
        <v>59</v>
      </c>
      <c r="G8" s="48"/>
      <c r="H8" s="48"/>
      <c r="I8" s="48" t="s">
        <v>58</v>
      </c>
      <c r="J8" s="48"/>
      <c r="K8" s="48"/>
      <c r="L8" s="48" t="s">
        <v>59</v>
      </c>
      <c r="M8" s="48"/>
      <c r="N8" s="48"/>
      <c r="O8" s="48" t="s">
        <v>58</v>
      </c>
      <c r="P8" s="48"/>
      <c r="Q8" s="48"/>
      <c r="R8" s="48" t="s">
        <v>59</v>
      </c>
      <c r="S8" s="48"/>
      <c r="T8" s="51"/>
    </row>
    <row r="9" spans="1:20" ht="30.75" customHeight="1" thickBot="1" x14ac:dyDescent="0.3">
      <c r="A9" s="6"/>
      <c r="B9" s="47"/>
      <c r="C9" s="21" t="s">
        <v>0</v>
      </c>
      <c r="D9" s="22" t="s">
        <v>52</v>
      </c>
      <c r="E9" s="21" t="s">
        <v>9</v>
      </c>
      <c r="F9" s="21" t="s">
        <v>0</v>
      </c>
      <c r="G9" s="22" t="s">
        <v>52</v>
      </c>
      <c r="H9" s="21" t="s">
        <v>9</v>
      </c>
      <c r="I9" s="21" t="s">
        <v>0</v>
      </c>
      <c r="J9" s="22" t="s">
        <v>52</v>
      </c>
      <c r="K9" s="21" t="s">
        <v>9</v>
      </c>
      <c r="L9" s="21" t="s">
        <v>0</v>
      </c>
      <c r="M9" s="22" t="s">
        <v>52</v>
      </c>
      <c r="N9" s="21" t="s">
        <v>9</v>
      </c>
      <c r="O9" s="21" t="s">
        <v>0</v>
      </c>
      <c r="P9" s="8" t="s">
        <v>52</v>
      </c>
      <c r="Q9" s="7" t="s">
        <v>9</v>
      </c>
      <c r="R9" s="7" t="s">
        <v>0</v>
      </c>
      <c r="S9" s="8" t="s">
        <v>52</v>
      </c>
      <c r="T9" s="9" t="s">
        <v>9</v>
      </c>
    </row>
    <row r="10" spans="1:20" x14ac:dyDescent="0.25">
      <c r="A10" s="29" t="s">
        <v>1</v>
      </c>
      <c r="B10" s="12" t="s">
        <v>56</v>
      </c>
      <c r="C10" s="30">
        <v>51654638</v>
      </c>
      <c r="D10" s="19">
        <f t="shared" ref="D10:D34" si="0">C10/$C$35*100</f>
        <v>10.491950026869501</v>
      </c>
      <c r="E10" s="20">
        <f t="shared" ref="E10:E34" si="1">D10^2</f>
        <v>110.08101536632694</v>
      </c>
      <c r="F10" s="30">
        <v>55318682</v>
      </c>
      <c r="G10" s="19">
        <f t="shared" ref="G10:G34" si="2">F10/$F$35*100</f>
        <v>10.462639377578949</v>
      </c>
      <c r="H10" s="15">
        <f t="shared" ref="H10:H34" si="3">G10^2</f>
        <v>109.46682274526562</v>
      </c>
      <c r="I10" s="34">
        <v>3600254</v>
      </c>
      <c r="J10" s="13">
        <f t="shared" ref="J10:J34" si="4">I10/$I$35*100</f>
        <v>2.8589201684750591</v>
      </c>
      <c r="K10" s="14">
        <f t="shared" ref="K10:K34" si="5">J10^2</f>
        <v>8.1734245297134613</v>
      </c>
      <c r="L10" s="34">
        <v>6596697</v>
      </c>
      <c r="M10" s="13">
        <f t="shared" ref="M10:M34" si="6">L10/$L$35*100</f>
        <v>4.7141637124191158</v>
      </c>
      <c r="N10" s="15">
        <f t="shared" ref="N10:N34" si="7">M10^2</f>
        <v>22.223339507489179</v>
      </c>
      <c r="O10" s="32">
        <f>C10+I10</f>
        <v>55254892</v>
      </c>
      <c r="P10" s="13">
        <f t="shared" ref="P10:P34" si="8">O10/$O$35*100</f>
        <v>8.9372053553090804</v>
      </c>
      <c r="Q10" s="14">
        <f t="shared" ref="Q10:Q34" si="9">P10^2</f>
        <v>79.873639562965309</v>
      </c>
      <c r="R10" s="34">
        <f>F10+L10</f>
        <v>61915379</v>
      </c>
      <c r="S10" s="13">
        <f t="shared" ref="S10:S34" si="10">R10/$R$35*100</f>
        <v>9.259628400564285</v>
      </c>
      <c r="T10" s="15">
        <f t="shared" ref="T10:T34" si="11">S10^2</f>
        <v>85.740718116536698</v>
      </c>
    </row>
    <row r="11" spans="1:20" x14ac:dyDescent="0.25">
      <c r="A11" s="29" t="s">
        <v>2</v>
      </c>
      <c r="B11" s="12" t="s">
        <v>20</v>
      </c>
      <c r="C11" s="31">
        <v>22791901</v>
      </c>
      <c r="D11" s="13">
        <f t="shared" si="0"/>
        <v>4.629429138761112</v>
      </c>
      <c r="E11" s="14">
        <f t="shared" si="1"/>
        <v>21.43161415081045</v>
      </c>
      <c r="F11" s="31">
        <v>22945341</v>
      </c>
      <c r="G11" s="13">
        <f t="shared" si="2"/>
        <v>4.3397423727227764</v>
      </c>
      <c r="H11" s="15">
        <f t="shared" si="3"/>
        <v>18.833363861605513</v>
      </c>
      <c r="I11" s="33">
        <v>30116038</v>
      </c>
      <c r="J11" s="13">
        <f t="shared" si="4"/>
        <v>23.914798353883164</v>
      </c>
      <c r="K11" s="14">
        <f t="shared" si="5"/>
        <v>571.91758030689289</v>
      </c>
      <c r="L11" s="33">
        <v>32557120</v>
      </c>
      <c r="M11" s="13">
        <f t="shared" si="6"/>
        <v>23.266127530925647</v>
      </c>
      <c r="N11" s="15">
        <f t="shared" si="7"/>
        <v>541.31269028529641</v>
      </c>
      <c r="O11" s="32">
        <f t="shared" ref="O11:O35" si="12">C11+I11</f>
        <v>52907939</v>
      </c>
      <c r="P11" s="13">
        <f t="shared" si="8"/>
        <v>8.5575973213225378</v>
      </c>
      <c r="Q11" s="14">
        <f t="shared" si="9"/>
        <v>73.232471913906679</v>
      </c>
      <c r="R11" s="34">
        <f t="shared" ref="R11:R34" si="13">F11+L11</f>
        <v>55502461</v>
      </c>
      <c r="S11" s="13">
        <f t="shared" si="10"/>
        <v>8.3005575105469624</v>
      </c>
      <c r="T11" s="15">
        <f t="shared" si="11"/>
        <v>68.899254985897585</v>
      </c>
    </row>
    <row r="12" spans="1:20" x14ac:dyDescent="0.25">
      <c r="A12" s="29" t="s">
        <v>3</v>
      </c>
      <c r="B12" s="12" t="s">
        <v>18</v>
      </c>
      <c r="C12" s="31">
        <v>46929905</v>
      </c>
      <c r="D12" s="19">
        <f t="shared" si="0"/>
        <v>9.5322750693893763</v>
      </c>
      <c r="E12" s="20">
        <f t="shared" si="1"/>
        <v>90.864267998502243</v>
      </c>
      <c r="F12" s="31">
        <v>49121065</v>
      </c>
      <c r="G12" s="19">
        <f t="shared" si="2"/>
        <v>9.2904597571145153</v>
      </c>
      <c r="H12" s="15">
        <f t="shared" si="3"/>
        <v>86.312642498564301</v>
      </c>
      <c r="I12" s="33">
        <v>2493396</v>
      </c>
      <c r="J12" s="19">
        <f t="shared" si="4"/>
        <v>1.9799769995103231</v>
      </c>
      <c r="K12" s="20">
        <f t="shared" si="5"/>
        <v>3.9203089185899023</v>
      </c>
      <c r="L12" s="33">
        <v>2931058</v>
      </c>
      <c r="M12" s="13">
        <f t="shared" si="6"/>
        <v>2.094606931710786</v>
      </c>
      <c r="N12" s="15">
        <f t="shared" si="7"/>
        <v>4.3873781983708735</v>
      </c>
      <c r="O12" s="32">
        <f t="shared" si="12"/>
        <v>49423301</v>
      </c>
      <c r="P12" s="13">
        <f t="shared" si="8"/>
        <v>7.9939743683555218</v>
      </c>
      <c r="Q12" s="14">
        <f t="shared" si="9"/>
        <v>63.903626201925064</v>
      </c>
      <c r="R12" s="34">
        <f t="shared" si="13"/>
        <v>52052123</v>
      </c>
      <c r="S12" s="13">
        <f t="shared" si="10"/>
        <v>7.7845492384124055</v>
      </c>
      <c r="T12" s="15">
        <f t="shared" si="11"/>
        <v>60.599206845267162</v>
      </c>
    </row>
    <row r="13" spans="1:20" x14ac:dyDescent="0.25">
      <c r="A13" s="29" t="s">
        <v>4</v>
      </c>
      <c r="B13" s="12" t="s">
        <v>14</v>
      </c>
      <c r="C13" s="30">
        <v>48794778</v>
      </c>
      <c r="D13" s="19">
        <f t="shared" si="0"/>
        <v>9.9110630171910472</v>
      </c>
      <c r="E13" s="20">
        <f t="shared" si="1"/>
        <v>98.229170130732101</v>
      </c>
      <c r="F13" s="30">
        <v>51722397</v>
      </c>
      <c r="G13" s="19">
        <f t="shared" si="2"/>
        <v>9.7824598849801099</v>
      </c>
      <c r="H13" s="15">
        <f t="shared" si="3"/>
        <v>95.696521401245064</v>
      </c>
      <c r="I13" s="34">
        <v>0</v>
      </c>
      <c r="J13" s="13">
        <f t="shared" si="4"/>
        <v>0</v>
      </c>
      <c r="K13" s="14">
        <f t="shared" si="5"/>
        <v>0</v>
      </c>
      <c r="L13" s="34">
        <v>0</v>
      </c>
      <c r="M13" s="13">
        <f t="shared" si="6"/>
        <v>0</v>
      </c>
      <c r="N13" s="15">
        <f t="shared" si="7"/>
        <v>0</v>
      </c>
      <c r="O13" s="32">
        <f t="shared" si="12"/>
        <v>48794778</v>
      </c>
      <c r="P13" s="13">
        <f t="shared" si="8"/>
        <v>7.8923138833158459</v>
      </c>
      <c r="Q13" s="14">
        <f t="shared" si="9"/>
        <v>62.288618432780048</v>
      </c>
      <c r="R13" s="34">
        <f t="shared" si="13"/>
        <v>51722397</v>
      </c>
      <c r="S13" s="13">
        <f t="shared" si="10"/>
        <v>7.7352377380498787</v>
      </c>
      <c r="T13" s="15">
        <f t="shared" si="11"/>
        <v>59.833902864151007</v>
      </c>
    </row>
    <row r="14" spans="1:20" x14ac:dyDescent="0.25">
      <c r="A14" s="29" t="s">
        <v>5</v>
      </c>
      <c r="B14" s="12" t="s">
        <v>19</v>
      </c>
      <c r="C14" s="31">
        <v>25421948</v>
      </c>
      <c r="D14" s="13">
        <f t="shared" si="0"/>
        <v>5.1636371549380531</v>
      </c>
      <c r="E14" s="14">
        <f t="shared" si="1"/>
        <v>26.663148667856753</v>
      </c>
      <c r="F14" s="31">
        <v>28255674</v>
      </c>
      <c r="G14" s="13">
        <f t="shared" si="2"/>
        <v>5.3441064888789951</v>
      </c>
      <c r="H14" s="15">
        <f t="shared" si="3"/>
        <v>28.55947416447858</v>
      </c>
      <c r="I14" s="33">
        <v>20412166</v>
      </c>
      <c r="J14" s="13">
        <f t="shared" si="4"/>
        <v>16.209065543614667</v>
      </c>
      <c r="K14" s="14">
        <f t="shared" si="5"/>
        <v>262.73380579719623</v>
      </c>
      <c r="L14" s="33">
        <v>23873483</v>
      </c>
      <c r="M14" s="13">
        <f t="shared" si="6"/>
        <v>17.060584599786019</v>
      </c>
      <c r="N14" s="15">
        <f t="shared" si="7"/>
        <v>291.06354688645587</v>
      </c>
      <c r="O14" s="32">
        <f t="shared" si="12"/>
        <v>45834114</v>
      </c>
      <c r="P14" s="13">
        <f t="shared" si="8"/>
        <v>7.413441131993288</v>
      </c>
      <c r="Q14" s="14">
        <f t="shared" si="9"/>
        <v>54.959109417529923</v>
      </c>
      <c r="R14" s="34">
        <f t="shared" si="13"/>
        <v>52129157</v>
      </c>
      <c r="S14" s="13">
        <f t="shared" si="10"/>
        <v>7.7960699013838637</v>
      </c>
      <c r="T14" s="15">
        <f t="shared" si="11"/>
        <v>60.778705907263408</v>
      </c>
    </row>
    <row r="15" spans="1:20" x14ac:dyDescent="0.25">
      <c r="A15" s="29" t="s">
        <v>6</v>
      </c>
      <c r="B15" s="12" t="s">
        <v>16</v>
      </c>
      <c r="C15" s="30">
        <v>19991088</v>
      </c>
      <c r="D15" s="19">
        <f t="shared" si="0"/>
        <v>4.060535595637135</v>
      </c>
      <c r="E15" s="20">
        <f t="shared" si="1"/>
        <v>16.487949323436222</v>
      </c>
      <c r="F15" s="30">
        <v>19891128</v>
      </c>
      <c r="G15" s="19">
        <f t="shared" si="2"/>
        <v>3.7620870843825092</v>
      </c>
      <c r="H15" s="15">
        <f t="shared" si="3"/>
        <v>14.153299230477689</v>
      </c>
      <c r="I15" s="34">
        <v>21777836</v>
      </c>
      <c r="J15" s="13">
        <f t="shared" si="4"/>
        <v>17.29352833609579</v>
      </c>
      <c r="K15" s="14">
        <f t="shared" si="5"/>
        <v>299.06612231134801</v>
      </c>
      <c r="L15" s="34">
        <v>23261993</v>
      </c>
      <c r="M15" s="13">
        <f t="shared" si="6"/>
        <v>16.623598640220624</v>
      </c>
      <c r="N15" s="15">
        <f t="shared" si="7"/>
        <v>276.344031751145</v>
      </c>
      <c r="O15" s="32">
        <f t="shared" si="12"/>
        <v>41768924</v>
      </c>
      <c r="P15" s="13">
        <f t="shared" si="8"/>
        <v>6.7559167658548303</v>
      </c>
      <c r="Q15" s="14">
        <f t="shared" si="9"/>
        <v>45.642411347158387</v>
      </c>
      <c r="R15" s="34">
        <f t="shared" si="13"/>
        <v>43153121</v>
      </c>
      <c r="S15" s="13">
        <f t="shared" si="10"/>
        <v>6.4536771192919131</v>
      </c>
      <c r="T15" s="15">
        <f t="shared" si="11"/>
        <v>41.649948360071967</v>
      </c>
    </row>
    <row r="16" spans="1:20" x14ac:dyDescent="0.25">
      <c r="A16" s="29" t="s">
        <v>7</v>
      </c>
      <c r="B16" s="12" t="s">
        <v>24</v>
      </c>
      <c r="C16" s="31">
        <v>34814884</v>
      </c>
      <c r="D16" s="13">
        <f t="shared" si="0"/>
        <v>7.0715048495598509</v>
      </c>
      <c r="E16" s="14">
        <f t="shared" si="1"/>
        <v>50.006180837348488</v>
      </c>
      <c r="F16" s="31">
        <v>37256120</v>
      </c>
      <c r="G16" s="13">
        <f t="shared" si="2"/>
        <v>7.0463961554218999</v>
      </c>
      <c r="H16" s="15">
        <f t="shared" si="3"/>
        <v>49.651698779144532</v>
      </c>
      <c r="I16" s="33">
        <v>0</v>
      </c>
      <c r="J16" s="13">
        <f t="shared" si="4"/>
        <v>0</v>
      </c>
      <c r="K16" s="14">
        <f t="shared" si="5"/>
        <v>0</v>
      </c>
      <c r="L16" s="33">
        <v>0</v>
      </c>
      <c r="M16" s="13">
        <f t="shared" si="6"/>
        <v>0</v>
      </c>
      <c r="N16" s="15">
        <f t="shared" si="7"/>
        <v>0</v>
      </c>
      <c r="O16" s="32">
        <f t="shared" si="12"/>
        <v>34814884</v>
      </c>
      <c r="P16" s="13">
        <f t="shared" si="8"/>
        <v>5.6311352075263201</v>
      </c>
      <c r="Q16" s="14">
        <f t="shared" si="9"/>
        <v>31.709683725442492</v>
      </c>
      <c r="R16" s="34">
        <f t="shared" si="13"/>
        <v>37256120</v>
      </c>
      <c r="S16" s="13">
        <f t="shared" si="10"/>
        <v>5.5717631454187027</v>
      </c>
      <c r="T16" s="15">
        <f t="shared" si="11"/>
        <v>31.044544548646115</v>
      </c>
    </row>
    <row r="17" spans="1:20" x14ac:dyDescent="0.25">
      <c r="A17" s="29" t="s">
        <v>8</v>
      </c>
      <c r="B17" s="12" t="s">
        <v>21</v>
      </c>
      <c r="C17" s="31">
        <v>34107775</v>
      </c>
      <c r="D17" s="13">
        <f t="shared" si="0"/>
        <v>6.9278787865614104</v>
      </c>
      <c r="E17" s="14">
        <f t="shared" si="1"/>
        <v>47.995504481287604</v>
      </c>
      <c r="F17" s="31">
        <v>38528575</v>
      </c>
      <c r="G17" s="13">
        <f t="shared" si="2"/>
        <v>7.2870605622347231</v>
      </c>
      <c r="H17" s="15">
        <f t="shared" si="3"/>
        <v>53.10125163767664</v>
      </c>
      <c r="I17" s="33">
        <v>0</v>
      </c>
      <c r="J17" s="13">
        <f t="shared" si="4"/>
        <v>0</v>
      </c>
      <c r="K17" s="14">
        <f t="shared" si="5"/>
        <v>0</v>
      </c>
      <c r="L17" s="33">
        <v>0</v>
      </c>
      <c r="M17" s="13">
        <f t="shared" si="6"/>
        <v>0</v>
      </c>
      <c r="N17" s="15">
        <f t="shared" si="7"/>
        <v>0</v>
      </c>
      <c r="O17" s="32">
        <f t="shared" si="12"/>
        <v>34107775</v>
      </c>
      <c r="P17" s="13">
        <f t="shared" si="8"/>
        <v>5.5167638258649951</v>
      </c>
      <c r="Q17" s="14">
        <f t="shared" si="9"/>
        <v>30.434683110372578</v>
      </c>
      <c r="R17" s="34">
        <f t="shared" si="13"/>
        <v>38528575</v>
      </c>
      <c r="S17" s="13">
        <f t="shared" si="10"/>
        <v>5.7620625612785332</v>
      </c>
      <c r="T17" s="15">
        <f t="shared" si="11"/>
        <v>33.20136496008773</v>
      </c>
    </row>
    <row r="18" spans="1:20" x14ac:dyDescent="0.25">
      <c r="A18" s="29" t="s">
        <v>35</v>
      </c>
      <c r="B18" s="12" t="s">
        <v>13</v>
      </c>
      <c r="C18" s="30">
        <v>27762557</v>
      </c>
      <c r="D18" s="19">
        <f t="shared" si="0"/>
        <v>5.6390553092660536</v>
      </c>
      <c r="E18" s="20">
        <f t="shared" si="1"/>
        <v>31.798944780961666</v>
      </c>
      <c r="F18" s="30">
        <v>28466240</v>
      </c>
      <c r="G18" s="19">
        <f t="shared" si="2"/>
        <v>5.3839316626454155</v>
      </c>
      <c r="H18" s="15">
        <f t="shared" si="3"/>
        <v>28.986720148035829</v>
      </c>
      <c r="I18" s="34">
        <v>3147582</v>
      </c>
      <c r="J18" s="13">
        <f t="shared" si="4"/>
        <v>2.4994585553488902</v>
      </c>
      <c r="K18" s="14">
        <f t="shared" si="5"/>
        <v>6.2472930699067613</v>
      </c>
      <c r="L18" s="34">
        <v>2892907</v>
      </c>
      <c r="M18" s="13">
        <f t="shared" si="6"/>
        <v>2.0673432784321073</v>
      </c>
      <c r="N18" s="15">
        <f t="shared" si="7"/>
        <v>4.2739082308784138</v>
      </c>
      <c r="O18" s="32">
        <f t="shared" si="12"/>
        <v>30910139</v>
      </c>
      <c r="P18" s="13">
        <f t="shared" si="8"/>
        <v>4.9995620261849041</v>
      </c>
      <c r="Q18" s="14">
        <f t="shared" si="9"/>
        <v>24.995620453670103</v>
      </c>
      <c r="R18" s="34">
        <f t="shared" si="13"/>
        <v>31359147</v>
      </c>
      <c r="S18" s="13">
        <f t="shared" si="10"/>
        <v>4.6898533590284615</v>
      </c>
      <c r="T18" s="15">
        <f t="shared" si="11"/>
        <v>21.994724529190542</v>
      </c>
    </row>
    <row r="19" spans="1:20" x14ac:dyDescent="0.25">
      <c r="A19" s="29" t="s">
        <v>36</v>
      </c>
      <c r="B19" s="12" t="s">
        <v>57</v>
      </c>
      <c r="C19" s="31">
        <v>645302</v>
      </c>
      <c r="D19" s="19">
        <f t="shared" si="0"/>
        <v>0.13107199272675074</v>
      </c>
      <c r="E19" s="20">
        <f t="shared" si="1"/>
        <v>1.7179867277361399E-2</v>
      </c>
      <c r="F19" s="31">
        <v>992762</v>
      </c>
      <c r="G19" s="19">
        <f t="shared" si="2"/>
        <v>0.1877649723065353</v>
      </c>
      <c r="H19" s="15">
        <f t="shared" si="3"/>
        <v>3.525568482527397E-2</v>
      </c>
      <c r="I19" s="33">
        <v>25403155</v>
      </c>
      <c r="J19" s="13">
        <f t="shared" si="4"/>
        <v>20.172352331918262</v>
      </c>
      <c r="K19" s="14">
        <f t="shared" si="5"/>
        <v>406.92379860304811</v>
      </c>
      <c r="L19" s="33">
        <v>28228764</v>
      </c>
      <c r="M19" s="13">
        <f t="shared" si="6"/>
        <v>20.172976702619973</v>
      </c>
      <c r="N19" s="15">
        <f t="shared" si="7"/>
        <v>406.94898904444818</v>
      </c>
      <c r="O19" s="32">
        <f t="shared" si="12"/>
        <v>26048457</v>
      </c>
      <c r="P19" s="13">
        <f t="shared" si="8"/>
        <v>4.2132090204418153</v>
      </c>
      <c r="Q19" s="14">
        <f t="shared" si="9"/>
        <v>17.751130249932281</v>
      </c>
      <c r="R19" s="34">
        <f t="shared" si="13"/>
        <v>29221526</v>
      </c>
      <c r="S19" s="13">
        <f t="shared" si="10"/>
        <v>4.3701658041603464</v>
      </c>
      <c r="T19" s="15">
        <f t="shared" si="11"/>
        <v>19.098349155852446</v>
      </c>
    </row>
    <row r="20" spans="1:20" x14ac:dyDescent="0.25">
      <c r="A20" s="29" t="s">
        <v>37</v>
      </c>
      <c r="B20" s="12" t="s">
        <v>15</v>
      </c>
      <c r="C20" s="30">
        <v>8346932.0799000002</v>
      </c>
      <c r="D20" s="19">
        <f t="shared" si="0"/>
        <v>1.695406214249042</v>
      </c>
      <c r="E20" s="20">
        <f t="shared" si="1"/>
        <v>2.8744022313142685</v>
      </c>
      <c r="F20" s="30">
        <v>8493581.6798999999</v>
      </c>
      <c r="G20" s="19">
        <f t="shared" si="2"/>
        <v>1.6064244289262877</v>
      </c>
      <c r="H20" s="15">
        <f t="shared" si="3"/>
        <v>2.5805994458511496</v>
      </c>
      <c r="I20" s="34">
        <v>17168064.249899998</v>
      </c>
      <c r="J20" s="13">
        <f t="shared" si="4"/>
        <v>13.632961768173784</v>
      </c>
      <c r="K20" s="14">
        <f t="shared" si="5"/>
        <v>185.85764657248808</v>
      </c>
      <c r="L20" s="34">
        <v>17378555.2399</v>
      </c>
      <c r="M20" s="13">
        <f t="shared" si="6"/>
        <v>12.419147716835813</v>
      </c>
      <c r="N20" s="15">
        <f t="shared" si="7"/>
        <v>154.23523001258818</v>
      </c>
      <c r="O20" s="32">
        <f t="shared" si="12"/>
        <v>25514996.329799999</v>
      </c>
      <c r="P20" s="13">
        <f t="shared" si="8"/>
        <v>4.1269243968367553</v>
      </c>
      <c r="Q20" s="14">
        <f t="shared" si="9"/>
        <v>17.031504977206417</v>
      </c>
      <c r="R20" s="34">
        <f t="shared" si="13"/>
        <v>25872136.919799998</v>
      </c>
      <c r="S20" s="13">
        <f t="shared" si="10"/>
        <v>3.8692547421193666</v>
      </c>
      <c r="T20" s="15">
        <f t="shared" si="11"/>
        <v>14.971132259413206</v>
      </c>
    </row>
    <row r="21" spans="1:20" x14ac:dyDescent="0.25">
      <c r="A21" s="29" t="s">
        <v>38</v>
      </c>
      <c r="B21" s="12" t="s">
        <v>34</v>
      </c>
      <c r="C21" s="31">
        <v>23513687.869999997</v>
      </c>
      <c r="D21" s="13">
        <f t="shared" si="0"/>
        <v>4.776036530919983</v>
      </c>
      <c r="E21" s="14">
        <f t="shared" si="1"/>
        <v>22.810524944682186</v>
      </c>
      <c r="F21" s="31">
        <v>27541385.789999999</v>
      </c>
      <c r="G21" s="19">
        <f t="shared" si="2"/>
        <v>5.2090103571077</v>
      </c>
      <c r="H21" s="15">
        <f t="shared" si="3"/>
        <v>27.13378890045529</v>
      </c>
      <c r="I21" s="33">
        <v>1812063.52</v>
      </c>
      <c r="J21" s="13">
        <f t="shared" si="4"/>
        <v>1.438938737068526</v>
      </c>
      <c r="K21" s="14">
        <f t="shared" si="5"/>
        <v>2.0705446890363648</v>
      </c>
      <c r="L21" s="33">
        <v>2212980.4900000002</v>
      </c>
      <c r="M21" s="13">
        <f t="shared" si="6"/>
        <v>1.5814508870499091</v>
      </c>
      <c r="N21" s="15">
        <f t="shared" si="7"/>
        <v>2.5009869081509444</v>
      </c>
      <c r="O21" s="32">
        <f t="shared" si="12"/>
        <v>25325751.389999997</v>
      </c>
      <c r="P21" s="13">
        <f t="shared" si="8"/>
        <v>4.0963149642919277</v>
      </c>
      <c r="Q21" s="14">
        <f t="shared" si="9"/>
        <v>16.779796286681975</v>
      </c>
      <c r="R21" s="34">
        <f t="shared" si="13"/>
        <v>29754366.280000001</v>
      </c>
      <c r="S21" s="13">
        <f t="shared" si="10"/>
        <v>4.4498536469764689</v>
      </c>
      <c r="T21" s="15">
        <f t="shared" si="11"/>
        <v>19.801197479509781</v>
      </c>
    </row>
    <row r="22" spans="1:20" x14ac:dyDescent="0.25">
      <c r="A22" s="29" t="s">
        <v>39</v>
      </c>
      <c r="B22" s="12" t="s">
        <v>30</v>
      </c>
      <c r="C22" s="31">
        <v>21027826.59</v>
      </c>
      <c r="D22" s="13">
        <f t="shared" si="0"/>
        <v>4.2711151272797165</v>
      </c>
      <c r="E22" s="14">
        <f t="shared" si="1"/>
        <v>18.24242443047763</v>
      </c>
      <c r="F22" s="31">
        <v>22417943.619999997</v>
      </c>
      <c r="G22" s="13">
        <f t="shared" si="2"/>
        <v>4.2399936369228168</v>
      </c>
      <c r="H22" s="15">
        <f t="shared" si="3"/>
        <v>17.977546041145974</v>
      </c>
      <c r="I22" s="33">
        <v>0</v>
      </c>
      <c r="J22" s="13">
        <f t="shared" si="4"/>
        <v>0</v>
      </c>
      <c r="K22" s="14">
        <f t="shared" si="5"/>
        <v>0</v>
      </c>
      <c r="L22" s="33">
        <v>0</v>
      </c>
      <c r="M22" s="13">
        <f t="shared" si="6"/>
        <v>0</v>
      </c>
      <c r="N22" s="15">
        <f t="shared" si="7"/>
        <v>0</v>
      </c>
      <c r="O22" s="32">
        <f t="shared" si="12"/>
        <v>21027826.59</v>
      </c>
      <c r="P22" s="13">
        <f t="shared" si="8"/>
        <v>3.4011468959283939</v>
      </c>
      <c r="Q22" s="14">
        <f t="shared" si="9"/>
        <v>11.56780020768335</v>
      </c>
      <c r="R22" s="34">
        <f t="shared" si="13"/>
        <v>22417943.619999997</v>
      </c>
      <c r="S22" s="13">
        <f t="shared" si="10"/>
        <v>3.3526698984754808</v>
      </c>
      <c r="T22" s="15">
        <f t="shared" si="11"/>
        <v>11.240395448143591</v>
      </c>
    </row>
    <row r="23" spans="1:20" x14ac:dyDescent="0.25">
      <c r="A23" s="29" t="s">
        <v>40</v>
      </c>
      <c r="B23" s="12" t="s">
        <v>26</v>
      </c>
      <c r="C23" s="31">
        <v>20045424.439999998</v>
      </c>
      <c r="D23" s="13">
        <f t="shared" si="0"/>
        <v>4.0715722660154645</v>
      </c>
      <c r="E23" s="14">
        <f t="shared" si="1"/>
        <v>16.577700717386303</v>
      </c>
      <c r="F23" s="43">
        <v>22145857</v>
      </c>
      <c r="G23" s="13">
        <f t="shared" si="2"/>
        <v>4.1885328269106701</v>
      </c>
      <c r="H23" s="15">
        <f t="shared" si="3"/>
        <v>17.54380724210829</v>
      </c>
      <c r="I23" s="33">
        <v>0</v>
      </c>
      <c r="J23" s="13">
        <f t="shared" si="4"/>
        <v>0</v>
      </c>
      <c r="K23" s="14">
        <f t="shared" si="5"/>
        <v>0</v>
      </c>
      <c r="L23" s="33">
        <v>0</v>
      </c>
      <c r="M23" s="13">
        <f t="shared" si="6"/>
        <v>0</v>
      </c>
      <c r="N23" s="15">
        <f t="shared" si="7"/>
        <v>0</v>
      </c>
      <c r="O23" s="32">
        <f t="shared" si="12"/>
        <v>20045424.439999998</v>
      </c>
      <c r="P23" s="13">
        <f t="shared" si="8"/>
        <v>3.2422482095270677</v>
      </c>
      <c r="Q23" s="14">
        <f t="shared" si="9"/>
        <v>10.512173452181477</v>
      </c>
      <c r="R23" s="34">
        <f t="shared" si="13"/>
        <v>22145857</v>
      </c>
      <c r="S23" s="13">
        <f t="shared" si="10"/>
        <v>3.3119785381921893</v>
      </c>
      <c r="T23" s="15">
        <f t="shared" si="11"/>
        <v>10.969201837445672</v>
      </c>
    </row>
    <row r="24" spans="1:20" x14ac:dyDescent="0.25">
      <c r="A24" s="29" t="s">
        <v>41</v>
      </c>
      <c r="B24" s="12" t="s">
        <v>25</v>
      </c>
      <c r="C24" s="31">
        <v>16903849.740000002</v>
      </c>
      <c r="D24" s="13">
        <f t="shared" si="0"/>
        <v>3.4334641302450133</v>
      </c>
      <c r="E24" s="14">
        <f t="shared" si="1"/>
        <v>11.788675933679146</v>
      </c>
      <c r="F24" s="31">
        <v>17579302.140000001</v>
      </c>
      <c r="G24" s="13">
        <f t="shared" si="2"/>
        <v>3.3248423886946892</v>
      </c>
      <c r="H24" s="15">
        <f t="shared" si="3"/>
        <v>11.054576909661007</v>
      </c>
      <c r="I24" s="33">
        <v>0</v>
      </c>
      <c r="J24" s="13">
        <f t="shared" si="4"/>
        <v>0</v>
      </c>
      <c r="K24" s="14">
        <f t="shared" si="5"/>
        <v>0</v>
      </c>
      <c r="L24" s="33">
        <v>0</v>
      </c>
      <c r="M24" s="13">
        <f t="shared" si="6"/>
        <v>0</v>
      </c>
      <c r="N24" s="15">
        <f t="shared" si="7"/>
        <v>0</v>
      </c>
      <c r="O24" s="32">
        <f t="shared" si="12"/>
        <v>16903849.740000002</v>
      </c>
      <c r="P24" s="13">
        <f t="shared" si="8"/>
        <v>2.7341140477058214</v>
      </c>
      <c r="Q24" s="14">
        <f t="shared" si="9"/>
        <v>7.4753796258623106</v>
      </c>
      <c r="R24" s="34">
        <f t="shared" si="13"/>
        <v>17579302.140000001</v>
      </c>
      <c r="S24" s="13">
        <f t="shared" si="10"/>
        <v>2.6290367270083981</v>
      </c>
      <c r="T24" s="15">
        <f t="shared" si="11"/>
        <v>6.9118341119590303</v>
      </c>
    </row>
    <row r="25" spans="1:20" x14ac:dyDescent="0.25">
      <c r="A25" s="29" t="s">
        <v>42</v>
      </c>
      <c r="B25" s="12" t="s">
        <v>22</v>
      </c>
      <c r="C25" s="31">
        <v>12422135.880000001</v>
      </c>
      <c r="D25" s="13">
        <f t="shared" si="0"/>
        <v>2.5231505616193188</v>
      </c>
      <c r="E25" s="14">
        <f t="shared" si="1"/>
        <v>6.366288756599884</v>
      </c>
      <c r="F25" s="31">
        <v>12316035.41</v>
      </c>
      <c r="G25" s="13">
        <f t="shared" si="2"/>
        <v>2.3293801008549462</v>
      </c>
      <c r="H25" s="15">
        <f t="shared" si="3"/>
        <v>5.4260116542589989</v>
      </c>
      <c r="I25" s="33">
        <v>0</v>
      </c>
      <c r="J25" s="13">
        <f t="shared" si="4"/>
        <v>0</v>
      </c>
      <c r="K25" s="14">
        <f t="shared" si="5"/>
        <v>0</v>
      </c>
      <c r="L25" s="33">
        <v>0</v>
      </c>
      <c r="M25" s="13">
        <f t="shared" si="6"/>
        <v>0</v>
      </c>
      <c r="N25" s="15">
        <f t="shared" si="7"/>
        <v>0</v>
      </c>
      <c r="O25" s="32">
        <f t="shared" si="12"/>
        <v>12422135.880000001</v>
      </c>
      <c r="P25" s="13">
        <f t="shared" si="8"/>
        <v>2.009219008356999</v>
      </c>
      <c r="Q25" s="14">
        <f t="shared" si="9"/>
        <v>4.036961023543082</v>
      </c>
      <c r="R25" s="34">
        <f t="shared" si="13"/>
        <v>12316035.41</v>
      </c>
      <c r="S25" s="13">
        <f t="shared" si="10"/>
        <v>1.8418995911305234</v>
      </c>
      <c r="T25" s="15">
        <f t="shared" si="11"/>
        <v>3.3925941038067893</v>
      </c>
    </row>
    <row r="26" spans="1:20" x14ac:dyDescent="0.25">
      <c r="A26" s="29" t="s">
        <v>43</v>
      </c>
      <c r="B26" s="12" t="s">
        <v>17</v>
      </c>
      <c r="C26" s="31">
        <v>12420321.720000001</v>
      </c>
      <c r="D26" s="19">
        <f t="shared" si="0"/>
        <v>2.5227820743585863</v>
      </c>
      <c r="E26" s="20">
        <f t="shared" si="1"/>
        <v>6.3644293947050112</v>
      </c>
      <c r="F26" s="31">
        <v>12408453.380000001</v>
      </c>
      <c r="G26" s="19">
        <f t="shared" si="2"/>
        <v>2.3468594741364339</v>
      </c>
      <c r="H26" s="15">
        <f t="shared" si="3"/>
        <v>5.507749391343939</v>
      </c>
      <c r="I26" s="33">
        <v>0</v>
      </c>
      <c r="J26" s="19">
        <f t="shared" si="4"/>
        <v>0</v>
      </c>
      <c r="K26" s="20">
        <f t="shared" si="5"/>
        <v>0</v>
      </c>
      <c r="L26" s="33">
        <v>0</v>
      </c>
      <c r="M26" s="13">
        <f t="shared" si="6"/>
        <v>0</v>
      </c>
      <c r="N26" s="15">
        <f t="shared" si="7"/>
        <v>0</v>
      </c>
      <c r="O26" s="32">
        <f t="shared" si="12"/>
        <v>12420321.720000001</v>
      </c>
      <c r="P26" s="13">
        <f t="shared" si="8"/>
        <v>2.0089255769542667</v>
      </c>
      <c r="Q26" s="14">
        <f t="shared" si="9"/>
        <v>4.0357819737410328</v>
      </c>
      <c r="R26" s="34">
        <f t="shared" si="13"/>
        <v>12408453.380000001</v>
      </c>
      <c r="S26" s="13">
        <f t="shared" si="10"/>
        <v>1.8557209724021215</v>
      </c>
      <c r="T26" s="15">
        <f t="shared" si="11"/>
        <v>3.4437003274130755</v>
      </c>
    </row>
    <row r="27" spans="1:20" x14ac:dyDescent="0.25">
      <c r="A27" s="29" t="s">
        <v>44</v>
      </c>
      <c r="B27" s="12" t="s">
        <v>23</v>
      </c>
      <c r="C27" s="31">
        <v>12184727</v>
      </c>
      <c r="D27" s="13">
        <f t="shared" si="0"/>
        <v>2.4749287135658089</v>
      </c>
      <c r="E27" s="14">
        <f t="shared" si="1"/>
        <v>6.1252721372325096</v>
      </c>
      <c r="F27" s="31">
        <v>14370484</v>
      </c>
      <c r="G27" s="13">
        <f t="shared" si="2"/>
        <v>2.7179460236104007</v>
      </c>
      <c r="H27" s="15">
        <f t="shared" si="3"/>
        <v>7.3872305872595891</v>
      </c>
      <c r="I27" s="33">
        <v>0</v>
      </c>
      <c r="J27" s="13">
        <f t="shared" si="4"/>
        <v>0</v>
      </c>
      <c r="K27" s="14">
        <f t="shared" si="5"/>
        <v>0</v>
      </c>
      <c r="L27" s="33">
        <v>0</v>
      </c>
      <c r="M27" s="13">
        <f t="shared" si="6"/>
        <v>0</v>
      </c>
      <c r="N27" s="15">
        <f t="shared" si="7"/>
        <v>0</v>
      </c>
      <c r="O27" s="32">
        <f t="shared" si="12"/>
        <v>12184727</v>
      </c>
      <c r="P27" s="13">
        <f t="shared" si="8"/>
        <v>1.9708192968213407</v>
      </c>
      <c r="Q27" s="14">
        <f t="shared" si="9"/>
        <v>3.8841287007233638</v>
      </c>
      <c r="R27" s="34">
        <f t="shared" si="13"/>
        <v>14370484</v>
      </c>
      <c r="S27" s="13">
        <f t="shared" si="10"/>
        <v>2.1491484656220008</v>
      </c>
      <c r="T27" s="15">
        <f t="shared" si="11"/>
        <v>4.6188391272854004</v>
      </c>
    </row>
    <row r="28" spans="1:20" x14ac:dyDescent="0.25">
      <c r="A28" s="29" t="s">
        <v>45</v>
      </c>
      <c r="B28" s="12" t="s">
        <v>29</v>
      </c>
      <c r="C28" s="31">
        <v>10528548.27</v>
      </c>
      <c r="D28" s="13">
        <f t="shared" si="0"/>
        <v>2.1385301800841838</v>
      </c>
      <c r="E28" s="14">
        <f t="shared" si="1"/>
        <v>4.5733113311308919</v>
      </c>
      <c r="F28" s="31">
        <v>12156609.640000001</v>
      </c>
      <c r="G28" s="13">
        <f t="shared" si="2"/>
        <v>2.2992272794445801</v>
      </c>
      <c r="H28" s="15">
        <f t="shared" si="3"/>
        <v>5.2864460825421249</v>
      </c>
      <c r="I28" s="33">
        <v>0</v>
      </c>
      <c r="J28" s="13">
        <f t="shared" si="4"/>
        <v>0</v>
      </c>
      <c r="K28" s="14">
        <f t="shared" si="5"/>
        <v>0</v>
      </c>
      <c r="L28" s="33">
        <v>0</v>
      </c>
      <c r="M28" s="13">
        <f t="shared" si="6"/>
        <v>0</v>
      </c>
      <c r="N28" s="15">
        <f t="shared" si="7"/>
        <v>0</v>
      </c>
      <c r="O28" s="32">
        <f t="shared" si="12"/>
        <v>10528548.27</v>
      </c>
      <c r="P28" s="13">
        <f t="shared" si="8"/>
        <v>1.7029405827501054</v>
      </c>
      <c r="Q28" s="14">
        <f t="shared" si="9"/>
        <v>2.9000066283772687</v>
      </c>
      <c r="R28" s="34">
        <f t="shared" si="13"/>
        <v>12156609.640000001</v>
      </c>
      <c r="S28" s="13">
        <f t="shared" si="10"/>
        <v>1.8180569948076646</v>
      </c>
      <c r="T28" s="15">
        <f t="shared" si="11"/>
        <v>3.3053312363690766</v>
      </c>
    </row>
    <row r="29" spans="1:20" x14ac:dyDescent="0.25">
      <c r="A29" s="29" t="s">
        <v>46</v>
      </c>
      <c r="B29" s="12" t="s">
        <v>31</v>
      </c>
      <c r="C29" s="31">
        <v>9232448.7799999993</v>
      </c>
      <c r="D29" s="13">
        <f t="shared" si="0"/>
        <v>1.8752699656010035</v>
      </c>
      <c r="E29" s="14">
        <f t="shared" si="1"/>
        <v>3.5166374438851888</v>
      </c>
      <c r="F29" s="31">
        <v>8793195.6699999999</v>
      </c>
      <c r="G29" s="13">
        <f t="shared" si="2"/>
        <v>1.6630915984530994</v>
      </c>
      <c r="H29" s="15">
        <f t="shared" si="3"/>
        <v>2.7658736648452851</v>
      </c>
      <c r="I29" s="33">
        <v>0</v>
      </c>
      <c r="J29" s="13">
        <f t="shared" si="4"/>
        <v>0</v>
      </c>
      <c r="K29" s="14">
        <f t="shared" si="5"/>
        <v>0</v>
      </c>
      <c r="L29" s="33">
        <v>0</v>
      </c>
      <c r="M29" s="13">
        <f t="shared" si="6"/>
        <v>0</v>
      </c>
      <c r="N29" s="15">
        <f t="shared" si="7"/>
        <v>0</v>
      </c>
      <c r="O29" s="32">
        <f t="shared" si="12"/>
        <v>9232448.7799999993</v>
      </c>
      <c r="P29" s="13">
        <f t="shared" si="8"/>
        <v>1.4933029039172274</v>
      </c>
      <c r="Q29" s="14">
        <f t="shared" si="9"/>
        <v>2.2299535628476241</v>
      </c>
      <c r="R29" s="34">
        <f t="shared" si="13"/>
        <v>8793195.6699999999</v>
      </c>
      <c r="S29" s="13">
        <f t="shared" si="10"/>
        <v>1.3150484689377562</v>
      </c>
      <c r="T29" s="15">
        <f t="shared" si="11"/>
        <v>1.7293524756555367</v>
      </c>
    </row>
    <row r="30" spans="1:20" x14ac:dyDescent="0.25">
      <c r="A30" s="29" t="s">
        <v>47</v>
      </c>
      <c r="B30" s="12" t="s">
        <v>55</v>
      </c>
      <c r="C30" s="31">
        <v>9195128.2100000009</v>
      </c>
      <c r="D30" s="13">
        <f t="shared" si="0"/>
        <v>1.8676895126044251</v>
      </c>
      <c r="E30" s="14">
        <f t="shared" si="1"/>
        <v>3.4882641154925547</v>
      </c>
      <c r="F30" s="31">
        <v>12681021.780000001</v>
      </c>
      <c r="G30" s="13">
        <f t="shared" si="2"/>
        <v>2.3984114050903149</v>
      </c>
      <c r="H30" s="15">
        <f t="shared" si="3"/>
        <v>5.7523772680672991</v>
      </c>
      <c r="I30" s="33">
        <v>0</v>
      </c>
      <c r="J30" s="13">
        <f t="shared" si="4"/>
        <v>0</v>
      </c>
      <c r="K30" s="14">
        <f t="shared" si="5"/>
        <v>0</v>
      </c>
      <c r="L30" s="33">
        <v>0</v>
      </c>
      <c r="M30" s="13">
        <f t="shared" si="6"/>
        <v>0</v>
      </c>
      <c r="N30" s="15">
        <f t="shared" si="7"/>
        <v>0</v>
      </c>
      <c r="O30" s="32">
        <f t="shared" si="12"/>
        <v>9195128.2100000009</v>
      </c>
      <c r="P30" s="13">
        <f t="shared" si="8"/>
        <v>1.4872664863984459</v>
      </c>
      <c r="Q30" s="14">
        <f t="shared" si="9"/>
        <v>2.2119616015639787</v>
      </c>
      <c r="R30" s="34">
        <f t="shared" si="13"/>
        <v>12681021.780000001</v>
      </c>
      <c r="S30" s="13">
        <f t="shared" si="10"/>
        <v>1.8964843843120507</v>
      </c>
      <c r="T30" s="15">
        <f t="shared" si="11"/>
        <v>3.596653019939458</v>
      </c>
    </row>
    <row r="31" spans="1:20" x14ac:dyDescent="0.25">
      <c r="A31" s="29" t="s">
        <v>48</v>
      </c>
      <c r="B31" s="12" t="s">
        <v>27</v>
      </c>
      <c r="C31" s="31">
        <v>9059275.9100000001</v>
      </c>
      <c r="D31" s="13">
        <f t="shared" si="0"/>
        <v>1.8400955617449632</v>
      </c>
      <c r="E31" s="14">
        <f t="shared" si="1"/>
        <v>3.3859516763535118</v>
      </c>
      <c r="F31" s="31">
        <v>8370631</v>
      </c>
      <c r="G31" s="13">
        <f t="shared" si="2"/>
        <v>1.5831702844218716</v>
      </c>
      <c r="H31" s="15">
        <f t="shared" si="3"/>
        <v>2.5064281494764296</v>
      </c>
      <c r="I31" s="33">
        <v>0</v>
      </c>
      <c r="J31" s="13">
        <f t="shared" si="4"/>
        <v>0</v>
      </c>
      <c r="K31" s="14">
        <f t="shared" si="5"/>
        <v>0</v>
      </c>
      <c r="L31" s="33">
        <v>0</v>
      </c>
      <c r="M31" s="13">
        <f t="shared" si="6"/>
        <v>0</v>
      </c>
      <c r="N31" s="15">
        <f t="shared" si="7"/>
        <v>0</v>
      </c>
      <c r="O31" s="32">
        <f t="shared" si="12"/>
        <v>9059275.9100000001</v>
      </c>
      <c r="P31" s="13">
        <f t="shared" si="8"/>
        <v>1.4652930491308269</v>
      </c>
      <c r="Q31" s="14">
        <f t="shared" si="9"/>
        <v>2.1470837198311159</v>
      </c>
      <c r="R31" s="34">
        <f t="shared" si="13"/>
        <v>8370631</v>
      </c>
      <c r="S31" s="13">
        <f t="shared" si="10"/>
        <v>1.2518526703719899</v>
      </c>
      <c r="T31" s="15">
        <f t="shared" si="11"/>
        <v>1.567135108317482</v>
      </c>
    </row>
    <row r="32" spans="1:20" x14ac:dyDescent="0.25">
      <c r="A32" s="29" t="s">
        <v>49</v>
      </c>
      <c r="B32" s="12" t="s">
        <v>33</v>
      </c>
      <c r="C32" s="31">
        <v>9002263.2200000007</v>
      </c>
      <c r="D32" s="13">
        <f t="shared" si="0"/>
        <v>1.8285152987223594</v>
      </c>
      <c r="E32" s="14">
        <f t="shared" si="1"/>
        <v>3.3434681976617191</v>
      </c>
      <c r="F32" s="31">
        <v>9918187.6500000004</v>
      </c>
      <c r="G32" s="13">
        <f t="shared" si="2"/>
        <v>1.8758657457006518</v>
      </c>
      <c r="H32" s="15">
        <f t="shared" si="3"/>
        <v>3.5188722958930625</v>
      </c>
      <c r="I32" s="33">
        <v>0</v>
      </c>
      <c r="J32" s="13">
        <f t="shared" si="4"/>
        <v>0</v>
      </c>
      <c r="K32" s="14">
        <f t="shared" si="5"/>
        <v>0</v>
      </c>
      <c r="L32" s="33">
        <v>0</v>
      </c>
      <c r="M32" s="13">
        <f t="shared" si="6"/>
        <v>0</v>
      </c>
      <c r="N32" s="15">
        <f t="shared" si="7"/>
        <v>0</v>
      </c>
      <c r="O32" s="32">
        <f t="shared" si="12"/>
        <v>9002263.2200000007</v>
      </c>
      <c r="P32" s="13">
        <f t="shared" si="8"/>
        <v>1.4560715286473813</v>
      </c>
      <c r="Q32" s="14">
        <f t="shared" si="9"/>
        <v>2.1201442965375219</v>
      </c>
      <c r="R32" s="34">
        <f t="shared" si="13"/>
        <v>9918187.6500000004</v>
      </c>
      <c r="S32" s="13">
        <f t="shared" si="10"/>
        <v>1.4832943531859175</v>
      </c>
      <c r="T32" s="15">
        <f t="shared" si="11"/>
        <v>2.2001621381932295</v>
      </c>
    </row>
    <row r="33" spans="1:20" x14ac:dyDescent="0.25">
      <c r="A33" s="29" t="s">
        <v>50</v>
      </c>
      <c r="B33" s="12" t="s">
        <v>28</v>
      </c>
      <c r="C33" s="31">
        <v>2950013.56</v>
      </c>
      <c r="D33" s="13">
        <f t="shared" si="0"/>
        <v>0.59919875636544762</v>
      </c>
      <c r="E33" s="14">
        <f t="shared" si="1"/>
        <v>0.35903914962989902</v>
      </c>
      <c r="F33" s="31">
        <v>4465995.51</v>
      </c>
      <c r="G33" s="13">
        <f t="shared" si="2"/>
        <v>0.84467125379120178</v>
      </c>
      <c r="H33" s="15">
        <f t="shared" si="3"/>
        <v>0.71346952698120081</v>
      </c>
      <c r="I33" s="33">
        <v>0</v>
      </c>
      <c r="J33" s="13">
        <f t="shared" si="4"/>
        <v>0</v>
      </c>
      <c r="K33" s="14">
        <f t="shared" si="5"/>
        <v>0</v>
      </c>
      <c r="L33" s="33">
        <v>0</v>
      </c>
      <c r="M33" s="13">
        <f t="shared" si="6"/>
        <v>0</v>
      </c>
      <c r="N33" s="15">
        <f t="shared" si="7"/>
        <v>0</v>
      </c>
      <c r="O33" s="32">
        <f t="shared" si="12"/>
        <v>2950013.56</v>
      </c>
      <c r="P33" s="13">
        <f t="shared" si="8"/>
        <v>0.47715009535565478</v>
      </c>
      <c r="Q33" s="14">
        <f t="shared" si="9"/>
        <v>0.22767221349791045</v>
      </c>
      <c r="R33" s="34">
        <f t="shared" si="13"/>
        <v>4465995.51</v>
      </c>
      <c r="S33" s="13">
        <f t="shared" si="10"/>
        <v>0.66790286240820029</v>
      </c>
      <c r="T33" s="15">
        <f t="shared" si="11"/>
        <v>0.44609423361306733</v>
      </c>
    </row>
    <row r="34" spans="1:20" x14ac:dyDescent="0.25">
      <c r="A34" s="29" t="s">
        <v>51</v>
      </c>
      <c r="B34" s="12" t="s">
        <v>32</v>
      </c>
      <c r="C34" s="31">
        <v>2579023.0299999998</v>
      </c>
      <c r="D34" s="13">
        <f t="shared" si="0"/>
        <v>0.52384416572439363</v>
      </c>
      <c r="E34" s="14">
        <f t="shared" si="1"/>
        <v>0.27441270996348599</v>
      </c>
      <c r="F34" s="31">
        <v>2569210.58</v>
      </c>
      <c r="G34" s="13">
        <f t="shared" si="2"/>
        <v>0.48592487766791792</v>
      </c>
      <c r="H34" s="15">
        <f t="shared" si="3"/>
        <v>0.236122986736581</v>
      </c>
      <c r="I34" s="33">
        <v>0</v>
      </c>
      <c r="J34" s="13">
        <f t="shared" si="4"/>
        <v>0</v>
      </c>
      <c r="K34" s="14">
        <f t="shared" si="5"/>
        <v>0</v>
      </c>
      <c r="L34" s="33">
        <v>0</v>
      </c>
      <c r="M34" s="13">
        <f t="shared" si="6"/>
        <v>0</v>
      </c>
      <c r="N34" s="15">
        <f t="shared" si="7"/>
        <v>0</v>
      </c>
      <c r="O34" s="32">
        <f t="shared" si="12"/>
        <v>2579023.0299999998</v>
      </c>
      <c r="P34" s="13">
        <f t="shared" si="8"/>
        <v>0.41714421295369553</v>
      </c>
      <c r="Q34" s="14">
        <f t="shared" si="9"/>
        <v>0.17400929440075807</v>
      </c>
      <c r="R34" s="34">
        <f t="shared" si="13"/>
        <v>2569210.58</v>
      </c>
      <c r="S34" s="13">
        <f t="shared" si="10"/>
        <v>0.38423305546749925</v>
      </c>
      <c r="T34" s="15">
        <f t="shared" si="11"/>
        <v>0.14763504091389035</v>
      </c>
    </row>
    <row r="35" spans="1:20" x14ac:dyDescent="0.25">
      <c r="A35" s="3"/>
      <c r="B35" s="2" t="s">
        <v>53</v>
      </c>
      <c r="C35" s="38">
        <f>SUM(C10:C34)</f>
        <v>492326382.2999</v>
      </c>
      <c r="D35" s="23">
        <f t="shared" ref="D35:Q35" si="14">SUM(D10:D34)</f>
        <v>100.00000000000001</v>
      </c>
      <c r="E35" s="23">
        <f>SUM(E10:E34)</f>
        <v>603.66577877473412</v>
      </c>
      <c r="F35" s="38">
        <f>SUM(F10:F34)</f>
        <v>528725878.84989995</v>
      </c>
      <c r="G35" s="24">
        <f t="shared" si="14"/>
        <v>100</v>
      </c>
      <c r="H35" s="25">
        <f>SUM(H10:H34)</f>
        <v>600.18795029794535</v>
      </c>
      <c r="I35" s="26">
        <f>SUM(I10:I34)-1</f>
        <v>125930553.76989999</v>
      </c>
      <c r="J35" s="25">
        <f t="shared" si="14"/>
        <v>100.00000079408846</v>
      </c>
      <c r="K35" s="26">
        <f t="shared" si="14"/>
        <v>1746.91052479822</v>
      </c>
      <c r="L35" s="26">
        <f t="shared" si="14"/>
        <v>139933557.7299</v>
      </c>
      <c r="M35" s="24">
        <f t="shared" si="14"/>
        <v>99.999999999999986</v>
      </c>
      <c r="N35" s="27">
        <f>SUM(N10:N34)</f>
        <v>1703.2901008248227</v>
      </c>
      <c r="O35" s="27">
        <f t="shared" si="12"/>
        <v>618256936.06980002</v>
      </c>
      <c r="P35" s="16">
        <f>SUM(P10:P34)</f>
        <v>100.00000016174502</v>
      </c>
      <c r="Q35" s="16">
        <f t="shared" si="14"/>
        <v>572.12535198036221</v>
      </c>
      <c r="R35" s="42">
        <f>SUM(R10:R34)-1</f>
        <v>668659435.57979989</v>
      </c>
      <c r="S35" s="16">
        <f>SUM(S10:S34)</f>
        <v>100.00000014955299</v>
      </c>
      <c r="T35" s="18">
        <f>SUM(T10:T34)</f>
        <v>571.18197822094294</v>
      </c>
    </row>
    <row r="36" spans="1:20" x14ac:dyDescent="0.25">
      <c r="C36" s="28"/>
      <c r="D36" s="28"/>
      <c r="E36" s="28"/>
      <c r="F36" s="39"/>
      <c r="G36" s="28"/>
      <c r="H36" s="28"/>
      <c r="I36" s="28"/>
      <c r="J36" s="28"/>
      <c r="K36" s="28"/>
      <c r="L36" s="39"/>
      <c r="M36" s="28"/>
      <c r="N36" s="28"/>
      <c r="O36" s="28"/>
      <c r="P36" s="17"/>
      <c r="Q36" s="17"/>
      <c r="R36" s="17"/>
      <c r="S36" s="17"/>
      <c r="T36" s="17"/>
    </row>
    <row r="37" spans="1:20" x14ac:dyDescent="0.25">
      <c r="F37" s="41"/>
    </row>
    <row r="38" spans="1:20" x14ac:dyDescent="0.25">
      <c r="B38" s="35" t="s">
        <v>61</v>
      </c>
    </row>
    <row r="40" spans="1:20" x14ac:dyDescent="0.25">
      <c r="B40" s="35" t="s">
        <v>62</v>
      </c>
    </row>
    <row r="41" spans="1:20" x14ac:dyDescent="0.25">
      <c r="B41" s="36"/>
    </row>
    <row r="42" spans="1:20" x14ac:dyDescent="0.25">
      <c r="B42" s="35" t="s">
        <v>63</v>
      </c>
    </row>
    <row r="51" spans="6:7" x14ac:dyDescent="0.25">
      <c r="F51" s="44"/>
      <c r="G51" s="40"/>
    </row>
    <row r="52" spans="6:7" x14ac:dyDescent="0.25">
      <c r="F52" s="44"/>
      <c r="G52" s="40"/>
    </row>
    <row r="53" spans="6:7" x14ac:dyDescent="0.25">
      <c r="F53" s="44"/>
      <c r="G53" s="40"/>
    </row>
    <row r="54" spans="6:7" x14ac:dyDescent="0.25">
      <c r="F54" s="44"/>
      <c r="G54" s="40"/>
    </row>
    <row r="55" spans="6:7" x14ac:dyDescent="0.25">
      <c r="F55" s="44"/>
      <c r="G55" s="40"/>
    </row>
    <row r="56" spans="6:7" x14ac:dyDescent="0.25">
      <c r="F56" s="44"/>
      <c r="G56" s="40"/>
    </row>
    <row r="57" spans="6:7" x14ac:dyDescent="0.25">
      <c r="F57" s="44"/>
      <c r="G57" s="40"/>
    </row>
    <row r="58" spans="6:7" x14ac:dyDescent="0.25">
      <c r="F58" s="44"/>
      <c r="G58" s="40"/>
    </row>
    <row r="59" spans="6:7" x14ac:dyDescent="0.25">
      <c r="F59" s="44"/>
      <c r="G59" s="40"/>
    </row>
    <row r="60" spans="6:7" x14ac:dyDescent="0.25">
      <c r="F60" s="44"/>
      <c r="G60" s="40"/>
    </row>
    <row r="61" spans="6:7" x14ac:dyDescent="0.25">
      <c r="F61" s="44"/>
      <c r="G61" s="40"/>
    </row>
    <row r="62" spans="6:7" x14ac:dyDescent="0.25">
      <c r="F62" s="44"/>
      <c r="G62" s="40"/>
    </row>
    <row r="63" spans="6:7" x14ac:dyDescent="0.25">
      <c r="F63" s="44"/>
      <c r="G63" s="40"/>
    </row>
    <row r="64" spans="6:7" x14ac:dyDescent="0.25">
      <c r="F64" s="44"/>
      <c r="G64" s="40"/>
    </row>
  </sheetData>
  <sortState ref="A10:T34">
    <sortCondition descending="1" ref="R10:R34"/>
  </sortState>
  <mergeCells count="10">
    <mergeCell ref="B7:B9"/>
    <mergeCell ref="L8:N8"/>
    <mergeCell ref="O7:T7"/>
    <mergeCell ref="O8:Q8"/>
    <mergeCell ref="R8:T8"/>
    <mergeCell ref="C7:H7"/>
    <mergeCell ref="C8:E8"/>
    <mergeCell ref="F8:H8"/>
    <mergeCell ref="I7:N7"/>
    <mergeCell ref="I8:K8"/>
  </mergeCells>
  <pageMargins left="0.39370078740157483" right="0.39370078740157483" top="0.78740157480314965" bottom="0.78740157480314965" header="0.31496062992125984" footer="0.31496062992125984"/>
  <pageSetup paperSize="9" scale="52" orientation="landscape" r:id="rId1"/>
  <headerFooter>
    <oddHeader>&amp;L&amp;G&amp;C&amp;"+,Regular"&amp;10Statistika tržišta osiguranja&amp;R&amp;"+,Regular"&amp;10Kvartalno izvješće</oddHeader>
    <oddFooter>&amp;C&amp;"+,Regular"&amp;10U izvješće su uključeni podatci zaključno s 30.09.2022.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2021-11-17T08:25:51Z</cp:lastPrinted>
  <dcterms:created xsi:type="dcterms:W3CDTF">2018-01-08T12:56:16Z</dcterms:created>
  <dcterms:modified xsi:type="dcterms:W3CDTF">2022-11-04T10:36:37Z</dcterms:modified>
</cp:coreProperties>
</file>