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7" i="23" l="1"/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F31" i="23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<sst xmlns="http://schemas.openxmlformats.org/spreadsheetml/2006/main" count="185" uniqueCount="62">
  <si>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</si>
  <si>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</si>
  <si>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</si>
  <si>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</si>
  <si>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</si>
  <si>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</si>
  <si>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</si>
  <si>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</si>
  <si>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</si>
  <si>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</si>
  <si>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</si>
  <si>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</si>
  <si>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</si>
  <si>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</si>
  <si>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</si>
  <si>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</si>
  <si>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</si>
  <si>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</si>
  <si>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</si>
  <si>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</si>
  <si>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</si>
  <si>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</si>
  <si>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</si>
  <si>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</si>
  <si>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</si>
  <si>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</si>
  <si>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</si>
  <si>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</si>
  <si>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</si>
  <si>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</si>
  <si>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</si>
  <si>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</si>
  <si>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</si>
  <si>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</si>
  <si>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</si>
  <si>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</si>
  <si>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</si>
  <si>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</si>
  <si>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</si>
  <si>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</si>
  <si>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</si>
  <si>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</si>
  <si>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</si>
  <si>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</si>
  <si>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</si>
  <si>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</si>
  <si>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</si>
  <si>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</si>
  <si>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</si>
  <si>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</si>
  <si>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</si>
  <si>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</si>
  <si>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</si>
  <si>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</si>
  <si>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</si>
  <si>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*Podaci su dati na osnovu nerevidiranih izvještaja društava za sjedištem u Federaciji Bosne i Hercegovine.</t>
  </si>
  <si>
    <t>*Podaci su dati na osnovu nerevidiranih izvještaja društava za sjedištem u Republici Srpskoj.</t>
  </si>
  <si>
    <t>BROJ I VRIJEDNOST ISPLAĆENIH ŠTETA PO VRSTAMA OSIGURANJA U REPUBLICI SRPSKOJ*</t>
  </si>
  <si>
    <t>I-IX-2022</t>
  </si>
  <si>
    <t xml:space="preserve">Osiguranje robe u prijevozu </t>
  </si>
  <si>
    <t>Osiguranje jamstva</t>
  </si>
  <si>
    <t>Osiguranje raznih financijskih gubitaka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</si>
</sst>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+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6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4" fontId="4" fillId="2" borderId="2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164" fontId="4" fillId="0" borderId="0" xfId="0" applyNumberFormat="1" applyFont="1" applyFill="1" applyBorder="1" applyAlignment="1">
      <alignment horizontal="right" vertical="center" wrapText="1"/>
    </xf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164" fontId="4" fillId="0" borderId="23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3" fillId="3" borderId="5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2" t="s">
        <v>53</v>
      </c>
      <c r="C6" s="16"/>
      <c r="D6" s="3"/>
      <c r="E6" s="3"/>
      <c r="F6" s="3"/>
    </row>
    <row r="7" spans="1:8" x14ac:dyDescent="0.25">
      <c r="A7" s="42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5"/>
      <c r="B10" s="62" t="s">
        <v>26</v>
      </c>
      <c r="C10" s="60"/>
      <c r="D10" s="60"/>
      <c r="E10" s="60"/>
      <c r="F10" s="61"/>
    </row>
    <row r="11" spans="1:8" ht="38.25" customHeight="1" x14ac:dyDescent="0.25">
      <c r="A11" s="12" t="s">
        <v>49</v>
      </c>
      <c r="B11" s="63"/>
      <c r="C11" s="31" t="s">
        <v>51</v>
      </c>
      <c r="D11" s="31" t="s">
        <v>50</v>
      </c>
      <c r="E11" s="43" t="s">
        <v>52</v>
      </c>
      <c r="F11" s="54" t="s">
        <v>50</v>
      </c>
    </row>
    <row r="12" spans="1:8" ht="31.5" customHeight="1" thickBot="1" x14ac:dyDescent="0.3">
      <c r="A12" s="11"/>
      <c r="B12" s="64"/>
      <c r="C12" s="13" t="s">
        <v>58</v>
      </c>
      <c r="D12" s="13" t="s">
        <v>25</v>
      </c>
      <c r="E12" s="13" t="s">
        <v>58</v>
      </c>
      <c r="F12" s="55" t="s">
        <v>25</v>
      </c>
    </row>
    <row r="13" spans="1:8" x14ac:dyDescent="0.25">
      <c r="A13" s="36" t="s">
        <v>0</v>
      </c>
      <c r="B13" s="14" t="s">
        <v>27</v>
      </c>
      <c r="C13" s="32">
        <f>FBiH!C13+RS!C13</f>
        <v>12944</v>
      </c>
      <c r="D13" s="24">
        <f t="shared" ref="D13:D36" si="0">C13/C$37*100</f>
        <v>11.062585999128258</v>
      </c>
      <c r="E13" s="32">
        <f>FBiH!E13+RS!E13</f>
        <v>17561814.760000002</v>
      </c>
      <c r="F13" s="50">
        <f t="shared" ref="F13:F36" si="1">E13/E$37*100</f>
        <v>6.2021193209821517</v>
      </c>
    </row>
    <row r="14" spans="1:8" x14ac:dyDescent="0.25">
      <c r="A14" s="37" t="s">
        <v>1</v>
      </c>
      <c r="B14" s="14" t="s">
        <v>28</v>
      </c>
      <c r="C14" s="32">
        <f>FBiH!C14+RS!C14</f>
        <v>19570</v>
      </c>
      <c r="D14" s="24">
        <f t="shared" si="0"/>
        <v>16.725495055851358</v>
      </c>
      <c r="E14" s="32">
        <f>FBiH!E14+RS!E14</f>
        <v>4297739.33</v>
      </c>
      <c r="F14" s="50">
        <f t="shared" si="1"/>
        <v>1.5177868858888868</v>
      </c>
      <c r="H14" s="1"/>
    </row>
    <row r="15" spans="1:8" x14ac:dyDescent="0.25">
      <c r="A15" s="37" t="s">
        <v>2</v>
      </c>
      <c r="B15" s="14" t="s">
        <v>29</v>
      </c>
      <c r="C15" s="32">
        <f>FBiH!C15+RS!C15</f>
        <v>21645</v>
      </c>
      <c r="D15" s="24">
        <f t="shared" si="0"/>
        <v>18.498893228610257</v>
      </c>
      <c r="E15" s="32">
        <f>FBiH!E15+RS!E15</f>
        <v>45807743.620000005</v>
      </c>
      <c r="F15" s="50">
        <f t="shared" si="1"/>
        <v>16.177433576129971</v>
      </c>
    </row>
    <row r="16" spans="1:8" x14ac:dyDescent="0.25">
      <c r="A16" s="37" t="s">
        <v>3</v>
      </c>
      <c r="B16" s="14" t="s">
        <v>30</v>
      </c>
      <c r="C16" s="32">
        <f>FBiH!C16+RS!C16</f>
        <v>0</v>
      </c>
      <c r="D16" s="24">
        <f t="shared" si="0"/>
        <v>0</v>
      </c>
      <c r="E16" s="32">
        <f>FBiH!E16+RS!E16</f>
        <v>0</v>
      </c>
      <c r="F16" s="50">
        <f t="shared" si="1"/>
        <v>0</v>
      </c>
    </row>
    <row r="17" spans="1:6" x14ac:dyDescent="0.25">
      <c r="A17" s="37" t="s">
        <v>4</v>
      </c>
      <c r="B17" s="14" t="s">
        <v>31</v>
      </c>
      <c r="C17" s="32">
        <f>FBiH!C17+RS!C17</f>
        <v>1</v>
      </c>
      <c r="D17" s="24">
        <f t="shared" si="0"/>
        <v>8.5464972181151547E-4</v>
      </c>
      <c r="E17" s="32">
        <f>FBiH!E17+RS!E17</f>
        <v>23250</v>
      </c>
      <c r="F17" s="50">
        <f t="shared" si="1"/>
        <v>8.2109551993039594E-3</v>
      </c>
    </row>
    <row r="18" spans="1:6" x14ac:dyDescent="0.25">
      <c r="A18" s="37" t="s">
        <v>5</v>
      </c>
      <c r="B18" s="14" t="s">
        <v>32</v>
      </c>
      <c r="C18" s="32">
        <f>FBiH!C18+RS!C18</f>
        <v>0</v>
      </c>
      <c r="D18" s="24">
        <f t="shared" si="0"/>
        <v>0</v>
      </c>
      <c r="E18" s="32">
        <f>FBiH!E18+RS!E18</f>
        <v>0</v>
      </c>
      <c r="F18" s="50">
        <f t="shared" si="1"/>
        <v>0</v>
      </c>
    </row>
    <row r="19" spans="1:6" x14ac:dyDescent="0.25">
      <c r="A19" s="37" t="s">
        <v>6</v>
      </c>
      <c r="B19" s="14" t="s">
        <v>59</v>
      </c>
      <c r="C19" s="32">
        <f>FBiH!C19+RS!C19</f>
        <v>237</v>
      </c>
      <c r="D19" s="24">
        <f t="shared" si="0"/>
        <v>0.20255198406932917</v>
      </c>
      <c r="E19" s="32">
        <f>FBiH!E19+RS!E19</f>
        <v>331011.28999999998</v>
      </c>
      <c r="F19" s="50">
        <f t="shared" si="1"/>
        <v>0.1168997364582284</v>
      </c>
    </row>
    <row r="20" spans="1:6" x14ac:dyDescent="0.25">
      <c r="A20" s="37" t="s">
        <v>7</v>
      </c>
      <c r="B20" s="14" t="s">
        <v>33</v>
      </c>
      <c r="C20" s="32">
        <f>FBiH!C20+RS!C20</f>
        <v>2015</v>
      </c>
      <c r="D20" s="24">
        <f t="shared" si="0"/>
        <v>1.7221191894502039</v>
      </c>
      <c r="E20" s="32">
        <f>FBiH!E20+RS!E20</f>
        <v>12326997.66</v>
      </c>
      <c r="F20" s="50">
        <f t="shared" si="1"/>
        <v>4.3533946463735376</v>
      </c>
    </row>
    <row r="21" spans="1:6" x14ac:dyDescent="0.25">
      <c r="A21" s="37" t="s">
        <v>8</v>
      </c>
      <c r="B21" s="14" t="s">
        <v>34</v>
      </c>
      <c r="C21" s="32">
        <f>FBiH!C21+RS!C21</f>
        <v>2154</v>
      </c>
      <c r="D21" s="24">
        <f t="shared" si="0"/>
        <v>1.8409155007820046</v>
      </c>
      <c r="E21" s="32">
        <f>FBiH!E21+RS!E21</f>
        <v>7220057</v>
      </c>
      <c r="F21" s="50">
        <f t="shared" si="1"/>
        <v>2.5498307339105781</v>
      </c>
    </row>
    <row r="22" spans="1:6" s="20" customFormat="1" x14ac:dyDescent="0.25">
      <c r="A22" s="37" t="s">
        <v>9</v>
      </c>
      <c r="B22" s="14" t="s">
        <v>35</v>
      </c>
      <c r="C22" s="32">
        <f>FBiH!C22+RS!C22</f>
        <v>40775</v>
      </c>
      <c r="D22" s="24">
        <f t="shared" si="0"/>
        <v>34.848342406864546</v>
      </c>
      <c r="E22" s="32">
        <f>FBiH!E22+RS!E22</f>
        <v>116311537.89989999</v>
      </c>
      <c r="F22" s="50">
        <f t="shared" si="1"/>
        <v>41.07650868207412</v>
      </c>
    </row>
    <row r="23" spans="1:6" s="20" customFormat="1" x14ac:dyDescent="0.25">
      <c r="A23" s="37" t="s">
        <v>10</v>
      </c>
      <c r="B23" s="14" t="s">
        <v>36</v>
      </c>
      <c r="C23" s="32">
        <f>FBiH!C23+RS!C23</f>
        <v>0</v>
      </c>
      <c r="D23" s="24">
        <f t="shared" si="0"/>
        <v>0</v>
      </c>
      <c r="E23" s="32">
        <f>FBiH!E23+RS!E23</f>
        <v>0</v>
      </c>
      <c r="F23" s="50">
        <f t="shared" si="1"/>
        <v>0</v>
      </c>
    </row>
    <row r="24" spans="1:6" x14ac:dyDescent="0.25">
      <c r="A24" s="37" t="s">
        <v>11</v>
      </c>
      <c r="B24" s="14" t="s">
        <v>37</v>
      </c>
      <c r="C24" s="32">
        <f>FBiH!C24+RS!C24</f>
        <v>1</v>
      </c>
      <c r="D24" s="24">
        <f t="shared" si="0"/>
        <v>8.5464972181151547E-4</v>
      </c>
      <c r="E24" s="32">
        <f>FBiH!E24+RS!E24</f>
        <v>2399</v>
      </c>
      <c r="F24" s="50">
        <f t="shared" si="1"/>
        <v>8.4722931282280435E-4</v>
      </c>
    </row>
    <row r="25" spans="1:6" x14ac:dyDescent="0.25">
      <c r="A25" s="37" t="s">
        <v>12</v>
      </c>
      <c r="B25" s="14" t="s">
        <v>38</v>
      </c>
      <c r="C25" s="32">
        <f>FBiH!C25+RS!C25</f>
        <v>1048</v>
      </c>
      <c r="D25" s="24">
        <f t="shared" si="0"/>
        <v>0.89567290845846825</v>
      </c>
      <c r="E25" s="32">
        <f>FBiH!E25+RS!E25</f>
        <v>1544038.31</v>
      </c>
      <c r="F25" s="50">
        <f t="shared" si="1"/>
        <v>0.54529158664167732</v>
      </c>
    </row>
    <row r="26" spans="1:6" x14ac:dyDescent="0.25">
      <c r="A26" s="37" t="s">
        <v>13</v>
      </c>
      <c r="B26" s="14" t="s">
        <v>39</v>
      </c>
      <c r="C26" s="32">
        <f>FBiH!C26+RS!C26</f>
        <v>488</v>
      </c>
      <c r="D26" s="24">
        <f t="shared" si="0"/>
        <v>0.41706906424401957</v>
      </c>
      <c r="E26" s="32">
        <f>FBiH!E26+RS!E26</f>
        <v>1703746.6</v>
      </c>
      <c r="F26" s="50">
        <f t="shared" si="1"/>
        <v>0.60169406466952446</v>
      </c>
    </row>
    <row r="27" spans="1:6" x14ac:dyDescent="0.25">
      <c r="A27" s="37" t="s">
        <v>14</v>
      </c>
      <c r="B27" s="14" t="s">
        <v>60</v>
      </c>
      <c r="C27" s="32">
        <f>FBiH!C27+RS!C27</f>
        <v>114</v>
      </c>
      <c r="D27" s="24">
        <f t="shared" si="0"/>
        <v>9.7430068286512767E-2</v>
      </c>
      <c r="E27" s="32">
        <f>FBiH!E27+RS!E27</f>
        <v>118995</v>
      </c>
      <c r="F27" s="50">
        <f t="shared" si="1"/>
        <v>4.2024198449082777E-2</v>
      </c>
    </row>
    <row r="28" spans="1:6" x14ac:dyDescent="0.25">
      <c r="A28" s="37" t="s">
        <v>15</v>
      </c>
      <c r="B28" s="14" t="s">
        <v>61</v>
      </c>
      <c r="C28" s="32">
        <f>FBiH!C28+RS!C28</f>
        <v>1780</v>
      </c>
      <c r="D28" s="24">
        <f t="shared" si="0"/>
        <v>1.5212765048244976</v>
      </c>
      <c r="E28" s="32">
        <f>FBiH!E28+RS!E28</f>
        <v>474346.09</v>
      </c>
      <c r="F28" s="50">
        <f t="shared" si="1"/>
        <v>0.1675197631808604</v>
      </c>
    </row>
    <row r="29" spans="1:6" x14ac:dyDescent="0.25">
      <c r="A29" s="37" t="s">
        <v>16</v>
      </c>
      <c r="B29" s="14" t="s">
        <v>40</v>
      </c>
      <c r="C29" s="32">
        <f>FBiH!C29+RS!C29</f>
        <v>0</v>
      </c>
      <c r="D29" s="24">
        <f t="shared" si="0"/>
        <v>0</v>
      </c>
      <c r="E29" s="32">
        <f>FBiH!E29+RS!E29</f>
        <v>0</v>
      </c>
      <c r="F29" s="50">
        <f t="shared" si="1"/>
        <v>0</v>
      </c>
    </row>
    <row r="30" spans="1:6" x14ac:dyDescent="0.25">
      <c r="A30" s="37" t="s">
        <v>17</v>
      </c>
      <c r="B30" s="14" t="s">
        <v>41</v>
      </c>
      <c r="C30" s="32">
        <f>FBiH!C30+RS!C30</f>
        <v>179</v>
      </c>
      <c r="D30" s="24">
        <f t="shared" si="0"/>
        <v>0.15298230020426129</v>
      </c>
      <c r="E30" s="32">
        <f>FBiH!E30+RS!E30</f>
        <v>175561.57</v>
      </c>
      <c r="F30" s="50">
        <f t="shared" si="1"/>
        <v>6.2001212300622194E-2</v>
      </c>
    </row>
    <row r="31" spans="1:6" x14ac:dyDescent="0.25">
      <c r="A31" s="38" t="s">
        <v>23</v>
      </c>
      <c r="B31" s="7" t="s">
        <v>42</v>
      </c>
      <c r="C31" s="33">
        <f>SUM(C13:C30)</f>
        <v>102951</v>
      </c>
      <c r="D31" s="8">
        <f t="shared" si="0"/>
        <v>87.987043510217333</v>
      </c>
      <c r="E31" s="33">
        <f>SUM(E13:E30)</f>
        <v>207899238.12989998</v>
      </c>
      <c r="F31" s="53">
        <f t="shared" si="1"/>
        <v>73.421562591571359</v>
      </c>
    </row>
    <row r="32" spans="1:6" x14ac:dyDescent="0.25">
      <c r="A32" s="39" t="s">
        <v>22</v>
      </c>
      <c r="B32" s="5" t="s">
        <v>43</v>
      </c>
      <c r="C32" s="32">
        <f>FBiH!C32+RS!C32</f>
        <v>12349</v>
      </c>
      <c r="D32" s="24">
        <f t="shared" si="0"/>
        <v>10.554069414650405</v>
      </c>
      <c r="E32" s="32">
        <f>FBiH!E32+RS!E32</f>
        <v>72328037.420000002</v>
      </c>
      <c r="F32" s="50">
        <f t="shared" si="1"/>
        <v>25.543323652008613</v>
      </c>
    </row>
    <row r="33" spans="1:6" x14ac:dyDescent="0.25">
      <c r="A33" s="39" t="s">
        <v>20</v>
      </c>
      <c r="B33" s="6" t="s">
        <v>44</v>
      </c>
      <c r="C33" s="32">
        <f>FBiH!C33+RS!C33</f>
        <v>25</v>
      </c>
      <c r="D33" s="24">
        <f t="shared" si="0"/>
        <v>2.1366243045287888E-2</v>
      </c>
      <c r="E33" s="32">
        <f>FBiH!E33+RS!E33</f>
        <v>210498.03</v>
      </c>
      <c r="F33" s="50">
        <f t="shared" si="1"/>
        <v>7.4339350274053362E-2</v>
      </c>
    </row>
    <row r="34" spans="1:6" x14ac:dyDescent="0.25">
      <c r="A34" s="39" t="s">
        <v>21</v>
      </c>
      <c r="B34" s="17" t="s">
        <v>45</v>
      </c>
      <c r="C34" s="32">
        <f>FBiH!C34+RS!C34</f>
        <v>1682</v>
      </c>
      <c r="D34" s="24">
        <f t="shared" si="0"/>
        <v>1.4375208320869692</v>
      </c>
      <c r="E34" s="32">
        <f>FBiH!E34+RS!E34</f>
        <v>2720513.34</v>
      </c>
      <c r="F34" s="50">
        <f t="shared" si="1"/>
        <v>0.96077475930532386</v>
      </c>
    </row>
    <row r="35" spans="1:6" ht="15.75" customHeight="1" x14ac:dyDescent="0.25">
      <c r="A35" s="40" t="s">
        <v>19</v>
      </c>
      <c r="B35" s="17" t="s">
        <v>46</v>
      </c>
      <c r="C35" s="32">
        <f>FBiH!C35+RS!C35</f>
        <v>0</v>
      </c>
      <c r="D35" s="24">
        <f t="shared" si="0"/>
        <v>0</v>
      </c>
      <c r="E35" s="32">
        <f>FBiH!E35+RS!E35</f>
        <v>0</v>
      </c>
      <c r="F35" s="50">
        <f t="shared" si="1"/>
        <v>0</v>
      </c>
    </row>
    <row r="36" spans="1:6" x14ac:dyDescent="0.25">
      <c r="A36" s="41" t="s">
        <v>18</v>
      </c>
      <c r="B36" s="9" t="s">
        <v>47</v>
      </c>
      <c r="C36" s="34">
        <f>SUM(C32:C35)</f>
        <v>14056</v>
      </c>
      <c r="D36" s="2">
        <f t="shared" si="0"/>
        <v>12.012956489782663</v>
      </c>
      <c r="E36" s="35">
        <f>SUM(E32:E35)</f>
        <v>75259048.790000007</v>
      </c>
      <c r="F36" s="56">
        <f t="shared" si="1"/>
        <v>26.578437761587999</v>
      </c>
    </row>
    <row r="37" spans="1:6" x14ac:dyDescent="0.25">
      <c r="A37" s="18" t="s">
        <v>24</v>
      </c>
      <c r="B37" s="19" t="s">
        <v>48</v>
      </c>
      <c r="C37" s="59">
        <f>C31+C36</f>
        <v>117007</v>
      </c>
      <c r="D37" s="22">
        <f>D31+D36</f>
        <v>100</v>
      </c>
      <c r="E37" s="59">
        <f>E31+E36-1</f>
        <v>283158285.9199</v>
      </c>
      <c r="F37" s="51">
        <f>(F31+F36)</f>
        <v>100.00000035315935</v>
      </c>
    </row>
    <row r="40" spans="1:6" x14ac:dyDescent="0.25"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30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8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5" spans="1:8" x14ac:dyDescent="0.25">
      <c r="D5" s="10"/>
      <c r="E5" s="10"/>
      <c r="F5" s="10"/>
    </row>
    <row r="6" spans="1:8" x14ac:dyDescent="0.25">
      <c r="A6" s="42" t="s">
        <v>54</v>
      </c>
      <c r="C6" s="16"/>
      <c r="D6" s="3"/>
      <c r="E6" s="3"/>
      <c r="F6" s="3"/>
    </row>
    <row r="7" spans="1:8" x14ac:dyDescent="0.25">
      <c r="A7" s="42"/>
      <c r="C7" s="16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4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5" t="s">
        <v>49</v>
      </c>
      <c r="B11" s="63"/>
      <c r="C11" s="43" t="s">
        <v>51</v>
      </c>
      <c r="D11" s="43" t="s">
        <v>50</v>
      </c>
      <c r="E11" s="43" t="s">
        <v>52</v>
      </c>
      <c r="F11" s="46" t="s">
        <v>50</v>
      </c>
    </row>
    <row r="12" spans="1:8" ht="31.5" customHeight="1" thickBot="1" x14ac:dyDescent="0.3">
      <c r="A12" s="47"/>
      <c r="B12" s="64"/>
      <c r="C12" s="48" t="s">
        <v>58</v>
      </c>
      <c r="D12" s="48" t="s">
        <v>25</v>
      </c>
      <c r="E12" s="48" t="s">
        <v>58</v>
      </c>
      <c r="F12" s="49" t="s">
        <v>25</v>
      </c>
    </row>
    <row r="13" spans="1:8" x14ac:dyDescent="0.25">
      <c r="A13" s="37" t="s">
        <v>0</v>
      </c>
      <c r="B13" s="14" t="s">
        <v>27</v>
      </c>
      <c r="C13" s="32">
        <v>8478</v>
      </c>
      <c r="D13" s="24">
        <f t="shared" ref="D13:D36" si="0">C13/C$37*100</f>
        <v>9.1466177581184596</v>
      </c>
      <c r="E13" s="32">
        <v>12261222</v>
      </c>
      <c r="F13" s="52">
        <f>E13/E$37*100</f>
        <v>5.8582664605921826</v>
      </c>
    </row>
    <row r="14" spans="1:8" x14ac:dyDescent="0.25">
      <c r="A14" s="37" t="s">
        <v>1</v>
      </c>
      <c r="B14" s="14" t="s">
        <v>28</v>
      </c>
      <c r="C14" s="32">
        <v>19029</v>
      </c>
      <c r="D14" s="24">
        <f t="shared" si="0"/>
        <v>20.529722731686267</v>
      </c>
      <c r="E14" s="32">
        <v>3924758</v>
      </c>
      <c r="F14" s="50">
        <f t="shared" ref="F14" si="1">E14/E$37*100</f>
        <v>1.875202827038027</v>
      </c>
      <c r="H14" s="1"/>
    </row>
    <row r="15" spans="1:8" x14ac:dyDescent="0.25">
      <c r="A15" s="37" t="s">
        <v>2</v>
      </c>
      <c r="B15" s="14" t="s">
        <v>29</v>
      </c>
      <c r="C15" s="32">
        <v>17569</v>
      </c>
      <c r="D15" s="24">
        <f t="shared" si="0"/>
        <v>18.954579782069263</v>
      </c>
      <c r="E15" s="32">
        <v>36901491</v>
      </c>
      <c r="F15" s="50">
        <f t="shared" ref="F15" si="2">E15/E$37*100</f>
        <v>17.631094769440132</v>
      </c>
    </row>
    <row r="16" spans="1:8" x14ac:dyDescent="0.25">
      <c r="A16" s="37" t="s">
        <v>3</v>
      </c>
      <c r="B16" s="14" t="s">
        <v>30</v>
      </c>
      <c r="C16" s="32">
        <v>0</v>
      </c>
      <c r="D16" s="24">
        <f t="shared" si="0"/>
        <v>0</v>
      </c>
      <c r="E16" s="32">
        <v>0</v>
      </c>
      <c r="F16" s="50">
        <f>E16/E$37*100</f>
        <v>0</v>
      </c>
    </row>
    <row r="17" spans="1:6" x14ac:dyDescent="0.25">
      <c r="A17" s="37" t="s">
        <v>4</v>
      </c>
      <c r="B17" s="14" t="s">
        <v>31</v>
      </c>
      <c r="C17" s="32">
        <v>1</v>
      </c>
      <c r="D17" s="24">
        <f t="shared" si="0"/>
        <v>1.0788650339842486E-3</v>
      </c>
      <c r="E17" s="32">
        <v>23250</v>
      </c>
      <c r="F17" s="50">
        <f t="shared" ref="F17" si="3">E17/E$37*100</f>
        <v>1.1108574268434928E-2</v>
      </c>
    </row>
    <row r="18" spans="1:6" x14ac:dyDescent="0.25">
      <c r="A18" s="37" t="s">
        <v>5</v>
      </c>
      <c r="B18" s="14" t="s">
        <v>32</v>
      </c>
      <c r="C18" s="32">
        <v>0</v>
      </c>
      <c r="D18" s="24">
        <f t="shared" si="0"/>
        <v>0</v>
      </c>
      <c r="E18" s="32">
        <v>0</v>
      </c>
      <c r="F18" s="50">
        <f t="shared" ref="F18" si="4">E18/E$37*100</f>
        <v>0</v>
      </c>
    </row>
    <row r="19" spans="1:6" x14ac:dyDescent="0.25">
      <c r="A19" s="37" t="s">
        <v>6</v>
      </c>
      <c r="B19" s="14" t="s">
        <v>59</v>
      </c>
      <c r="C19" s="32">
        <v>234</v>
      </c>
      <c r="D19" s="24">
        <f t="shared" si="0"/>
        <v>0.25245441795231416</v>
      </c>
      <c r="E19" s="32">
        <v>330899</v>
      </c>
      <c r="F19" s="50">
        <f t="shared" ref="F19" si="5">E19/E$37*100</f>
        <v>0.15809961792906879</v>
      </c>
    </row>
    <row r="20" spans="1:6" x14ac:dyDescent="0.25">
      <c r="A20" s="37" t="s">
        <v>7</v>
      </c>
      <c r="B20" s="14" t="s">
        <v>33</v>
      </c>
      <c r="C20" s="32">
        <v>1778</v>
      </c>
      <c r="D20" s="24">
        <f t="shared" si="0"/>
        <v>1.9182220304239939</v>
      </c>
      <c r="E20" s="32">
        <v>9587383</v>
      </c>
      <c r="F20" s="50">
        <f>E20/E$37*100</f>
        <v>4.5807378965776548</v>
      </c>
    </row>
    <row r="21" spans="1:6" x14ac:dyDescent="0.25">
      <c r="A21" s="37" t="s">
        <v>8</v>
      </c>
      <c r="B21" s="14" t="s">
        <v>34</v>
      </c>
      <c r="C21" s="32">
        <v>1724</v>
      </c>
      <c r="D21" s="24">
        <f t="shared" si="0"/>
        <v>1.8599633185888444</v>
      </c>
      <c r="E21" s="32">
        <v>4641684</v>
      </c>
      <c r="F21" s="50">
        <f t="shared" ref="F21" si="6">E21/E$37*100</f>
        <v>2.2177415675099401</v>
      </c>
    </row>
    <row r="22" spans="1:6" s="20" customFormat="1" x14ac:dyDescent="0.25">
      <c r="A22" s="37" t="s">
        <v>9</v>
      </c>
      <c r="B22" s="14" t="s">
        <v>35</v>
      </c>
      <c r="C22" s="32">
        <v>28222</v>
      </c>
      <c r="D22" s="24">
        <f t="shared" si="0"/>
        <v>30.44772898910346</v>
      </c>
      <c r="E22" s="32">
        <v>74427684</v>
      </c>
      <c r="F22" s="50">
        <f t="shared" ref="F22" si="7">E22/E$37*100</f>
        <v>35.560664745875528</v>
      </c>
    </row>
    <row r="23" spans="1:6" s="20" customFormat="1" x14ac:dyDescent="0.25">
      <c r="A23" s="37" t="s">
        <v>10</v>
      </c>
      <c r="B23" s="14" t="s">
        <v>36</v>
      </c>
      <c r="C23" s="32">
        <v>0</v>
      </c>
      <c r="D23" s="24">
        <f t="shared" si="0"/>
        <v>0</v>
      </c>
      <c r="E23" s="32">
        <v>0</v>
      </c>
      <c r="F23" s="50">
        <f t="shared" ref="F23" si="8">E23/E$37*100</f>
        <v>0</v>
      </c>
    </row>
    <row r="24" spans="1:6" x14ac:dyDescent="0.25">
      <c r="A24" s="37" t="s">
        <v>11</v>
      </c>
      <c r="B24" s="14" t="s">
        <v>37</v>
      </c>
      <c r="C24" s="32">
        <v>1</v>
      </c>
      <c r="D24" s="24">
        <f t="shared" si="0"/>
        <v>1.0788650339842486E-3</v>
      </c>
      <c r="E24" s="32">
        <v>2399</v>
      </c>
      <c r="F24" s="50">
        <f t="shared" ref="F24" si="9">E24/E$37*100</f>
        <v>1.1462137492462535E-3</v>
      </c>
    </row>
    <row r="25" spans="1:6" x14ac:dyDescent="0.25">
      <c r="A25" s="37" t="s">
        <v>12</v>
      </c>
      <c r="B25" s="14" t="s">
        <v>38</v>
      </c>
      <c r="C25" s="32">
        <v>851</v>
      </c>
      <c r="D25" s="24">
        <f t="shared" si="0"/>
        <v>0.91811414392059554</v>
      </c>
      <c r="E25" s="32">
        <v>1295923</v>
      </c>
      <c r="F25" s="50">
        <f>E25/E$37*100</f>
        <v>0.61917664050206433</v>
      </c>
    </row>
    <row r="26" spans="1:6" x14ac:dyDescent="0.25">
      <c r="A26" s="37" t="s">
        <v>13</v>
      </c>
      <c r="B26" s="14" t="s">
        <v>39</v>
      </c>
      <c r="C26" s="32">
        <v>389</v>
      </c>
      <c r="D26" s="24">
        <f t="shared" si="0"/>
        <v>0.41967849821987269</v>
      </c>
      <c r="E26" s="32">
        <v>1321886</v>
      </c>
      <c r="F26" s="50">
        <f t="shared" ref="F26" si="10">E26/E$37*100</f>
        <v>0.63158145399588694</v>
      </c>
    </row>
    <row r="27" spans="1:6" x14ac:dyDescent="0.25">
      <c r="A27" s="37" t="s">
        <v>14</v>
      </c>
      <c r="B27" s="14" t="s">
        <v>60</v>
      </c>
      <c r="C27" s="32">
        <v>114</v>
      </c>
      <c r="D27" s="24">
        <f t="shared" si="0"/>
        <v>0.12299061387420435</v>
      </c>
      <c r="E27" s="32">
        <v>118995</v>
      </c>
      <c r="F27" s="50">
        <f t="shared" ref="F27" si="11">E27/E$37*100</f>
        <v>5.6854399788060825E-2</v>
      </c>
    </row>
    <row r="28" spans="1:6" x14ac:dyDescent="0.25">
      <c r="A28" s="37" t="s">
        <v>15</v>
      </c>
      <c r="B28" s="14" t="s">
        <v>61</v>
      </c>
      <c r="C28" s="32">
        <v>1715</v>
      </c>
      <c r="D28" s="24">
        <f t="shared" si="0"/>
        <v>1.8502535332829861</v>
      </c>
      <c r="E28" s="32">
        <v>399585</v>
      </c>
      <c r="F28" s="50">
        <f>E28/E$37*100</f>
        <v>0.19091697415279874</v>
      </c>
    </row>
    <row r="29" spans="1:6" x14ac:dyDescent="0.25">
      <c r="A29" s="37" t="s">
        <v>16</v>
      </c>
      <c r="B29" s="14" t="s">
        <v>40</v>
      </c>
      <c r="C29" s="32">
        <v>0</v>
      </c>
      <c r="D29" s="24">
        <f t="shared" si="0"/>
        <v>0</v>
      </c>
      <c r="E29" s="32">
        <v>0</v>
      </c>
      <c r="F29" s="50">
        <f t="shared" ref="F29" si="12">E29/E$37*100</f>
        <v>0</v>
      </c>
    </row>
    <row r="30" spans="1:6" x14ac:dyDescent="0.25">
      <c r="A30" s="37" t="s">
        <v>17</v>
      </c>
      <c r="B30" s="14" t="s">
        <v>41</v>
      </c>
      <c r="C30" s="32">
        <v>158</v>
      </c>
      <c r="D30" s="24">
        <f t="shared" si="0"/>
        <v>0.17046067536951129</v>
      </c>
      <c r="E30" s="32">
        <v>171660</v>
      </c>
      <c r="F30" s="50">
        <f t="shared" ref="F30" si="13">E30/E$37*100</f>
        <v>8.2017112211593107E-2</v>
      </c>
    </row>
    <row r="31" spans="1:6" x14ac:dyDescent="0.25">
      <c r="A31" s="38" t="s">
        <v>23</v>
      </c>
      <c r="B31" s="7" t="s">
        <v>42</v>
      </c>
      <c r="C31" s="33">
        <f>SUM(C13:C30)</f>
        <v>80263</v>
      </c>
      <c r="D31" s="8">
        <f t="shared" si="0"/>
        <v>86.592944222677744</v>
      </c>
      <c r="E31" s="33">
        <f>SUM(E13:E30)</f>
        <v>145408819</v>
      </c>
      <c r="F31" s="53">
        <f>E31/E$37*100</f>
        <v>69.474609253630618</v>
      </c>
    </row>
    <row r="32" spans="1:6" x14ac:dyDescent="0.25">
      <c r="A32" s="39" t="s">
        <v>22</v>
      </c>
      <c r="B32" s="5" t="s">
        <v>43</v>
      </c>
      <c r="C32" s="32">
        <v>11098</v>
      </c>
      <c r="D32" s="24">
        <f t="shared" si="0"/>
        <v>11.973244147157191</v>
      </c>
      <c r="E32" s="32">
        <v>61892891</v>
      </c>
      <c r="F32" s="50">
        <f>E32/E$37*100</f>
        <v>29.571689305877317</v>
      </c>
    </row>
    <row r="33" spans="1:6" x14ac:dyDescent="0.25">
      <c r="A33" s="39" t="s">
        <v>20</v>
      </c>
      <c r="B33" s="6" t="s">
        <v>44</v>
      </c>
      <c r="C33" s="32">
        <v>21</v>
      </c>
      <c r="D33" s="24">
        <f t="shared" si="0"/>
        <v>2.265616571366922E-2</v>
      </c>
      <c r="E33" s="32">
        <v>185050</v>
      </c>
      <c r="F33" s="50">
        <f t="shared" ref="F33" si="14">E33/E$37*100</f>
        <v>8.8414695413930461E-2</v>
      </c>
    </row>
    <row r="34" spans="1:6" x14ac:dyDescent="0.25">
      <c r="A34" s="39" t="s">
        <v>21</v>
      </c>
      <c r="B34" s="17" t="s">
        <v>45</v>
      </c>
      <c r="C34" s="32">
        <v>1308</v>
      </c>
      <c r="D34" s="24">
        <f t="shared" si="0"/>
        <v>1.4111554644513973</v>
      </c>
      <c r="E34" s="32">
        <v>1811026</v>
      </c>
      <c r="F34" s="50">
        <f t="shared" ref="F34" si="15">E34/E$37*100</f>
        <v>0.86528674507813474</v>
      </c>
    </row>
    <row r="35" spans="1:6" ht="15.75" customHeight="1" x14ac:dyDescent="0.25">
      <c r="A35" s="40" t="s">
        <v>19</v>
      </c>
      <c r="B35" s="17" t="s">
        <v>46</v>
      </c>
      <c r="C35" s="32">
        <v>0</v>
      </c>
      <c r="D35" s="24">
        <f t="shared" si="0"/>
        <v>0</v>
      </c>
      <c r="E35" s="32">
        <v>0</v>
      </c>
      <c r="F35" s="50">
        <f t="shared" ref="F35" si="16">E35/E$37*100</f>
        <v>0</v>
      </c>
    </row>
    <row r="36" spans="1:6" x14ac:dyDescent="0.25">
      <c r="A36" s="41" t="s">
        <v>18</v>
      </c>
      <c r="B36" s="9" t="s">
        <v>47</v>
      </c>
      <c r="C36" s="34">
        <f>SUM(C32:C35)</f>
        <v>12427</v>
      </c>
      <c r="D36" s="2">
        <f t="shared" si="0"/>
        <v>13.407055777322258</v>
      </c>
      <c r="E36" s="35">
        <f>SUM(E32:E35)</f>
        <v>63888967</v>
      </c>
      <c r="F36" s="56">
        <f>E36/E$37*100</f>
        <v>30.525390746369386</v>
      </c>
    </row>
    <row r="37" spans="1:6" x14ac:dyDescent="0.25">
      <c r="A37" s="18" t="s">
        <v>24</v>
      </c>
      <c r="B37" s="19" t="s">
        <v>48</v>
      </c>
      <c r="C37" s="59">
        <f>C31+C36</f>
        <v>92690</v>
      </c>
      <c r="D37" s="22">
        <f>D31+D36</f>
        <v>100</v>
      </c>
      <c r="E37" s="59">
        <f>E31+E36</f>
        <v>209297786</v>
      </c>
      <c r="F37" s="58">
        <f>F31+F36</f>
        <v>100</v>
      </c>
    </row>
    <row r="40" spans="1:6" x14ac:dyDescent="0.25">
      <c r="A40" t="s">
        <v>55</v>
      </c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29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9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3"/>
    </row>
    <row r="3" spans="1:8" x14ac:dyDescent="0.25">
      <c r="D3" s="10"/>
      <c r="E3" s="10"/>
      <c r="F3" s="10"/>
    </row>
    <row r="4" spans="1:8" x14ac:dyDescent="0.25">
      <c r="D4" s="10"/>
      <c r="E4" s="10"/>
      <c r="F4" s="10"/>
    </row>
    <row r="5" spans="1:8" x14ac:dyDescent="0.25">
      <c r="C5" s="16"/>
      <c r="D5" s="3"/>
      <c r="E5" s="3"/>
      <c r="F5" s="3"/>
    </row>
    <row r="6" spans="1:8" x14ac:dyDescent="0.25">
      <c r="A6" s="42" t="s">
        <v>57</v>
      </c>
      <c r="C6" s="4"/>
      <c r="D6" s="4"/>
      <c r="E6" s="4"/>
      <c r="F6" s="4"/>
    </row>
    <row r="7" spans="1:8" x14ac:dyDescent="0.25">
      <c r="A7" s="42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4"/>
      <c r="B10" s="62" t="s">
        <v>26</v>
      </c>
      <c r="C10" s="62"/>
      <c r="D10" s="62"/>
      <c r="E10" s="62"/>
      <c r="F10" s="65"/>
    </row>
    <row r="11" spans="1:8" ht="38.25" customHeight="1" x14ac:dyDescent="0.25">
      <c r="A11" s="45" t="s">
        <v>49</v>
      </c>
      <c r="B11" s="63"/>
      <c r="C11" s="43" t="s">
        <v>51</v>
      </c>
      <c r="D11" s="43" t="s">
        <v>50</v>
      </c>
      <c r="E11" s="43" t="s">
        <v>52</v>
      </c>
      <c r="F11" s="46" t="s">
        <v>50</v>
      </c>
    </row>
    <row r="12" spans="1:8" ht="31.5" customHeight="1" thickBot="1" x14ac:dyDescent="0.3">
      <c r="A12" s="47"/>
      <c r="B12" s="64"/>
      <c r="C12" s="48" t="s">
        <v>58</v>
      </c>
      <c r="D12" s="48" t="s">
        <v>25</v>
      </c>
      <c r="E12" s="48" t="s">
        <v>58</v>
      </c>
      <c r="F12" s="49" t="s">
        <v>25</v>
      </c>
    </row>
    <row r="13" spans="1:8" x14ac:dyDescent="0.25">
      <c r="A13" s="37" t="s">
        <v>0</v>
      </c>
      <c r="B13" s="14" t="s">
        <v>27</v>
      </c>
      <c r="C13" s="32">
        <v>4466</v>
      </c>
      <c r="D13" s="24">
        <f>C13/C$36*100</f>
        <v>274.15592387968076</v>
      </c>
      <c r="E13" s="32">
        <v>5300592.7600000007</v>
      </c>
      <c r="F13" s="52">
        <f>E13/E$36*100</f>
        <v>46.61877423486856</v>
      </c>
    </row>
    <row r="14" spans="1:8" x14ac:dyDescent="0.25">
      <c r="A14" s="37" t="s">
        <v>1</v>
      </c>
      <c r="B14" s="14" t="s">
        <v>28</v>
      </c>
      <c r="C14" s="32">
        <v>541</v>
      </c>
      <c r="D14" s="24">
        <f t="shared" ref="D14:F29" si="0">C14/C$36*100</f>
        <v>33.210558624923266</v>
      </c>
      <c r="E14" s="32">
        <v>372981.32999999996</v>
      </c>
      <c r="F14" s="50">
        <f t="shared" si="0"/>
        <v>3.2803750833880332</v>
      </c>
      <c r="H14" s="1"/>
    </row>
    <row r="15" spans="1:8" x14ac:dyDescent="0.25">
      <c r="A15" s="37" t="s">
        <v>2</v>
      </c>
      <c r="B15" s="14" t="s">
        <v>29</v>
      </c>
      <c r="C15" s="32">
        <v>4076</v>
      </c>
      <c r="D15" s="24">
        <f t="shared" si="0"/>
        <v>250.21485573971759</v>
      </c>
      <c r="E15" s="32">
        <v>8906252.620000001</v>
      </c>
      <c r="F15" s="50">
        <f t="shared" si="0"/>
        <v>78.330594137265237</v>
      </c>
    </row>
    <row r="16" spans="1:8" x14ac:dyDescent="0.25">
      <c r="A16" s="37" t="s">
        <v>3</v>
      </c>
      <c r="B16" s="14" t="s">
        <v>30</v>
      </c>
      <c r="C16" s="32">
        <v>0</v>
      </c>
      <c r="D16" s="24">
        <f t="shared" si="0"/>
        <v>0</v>
      </c>
      <c r="E16" s="32">
        <v>0</v>
      </c>
      <c r="F16" s="50">
        <f t="shared" si="0"/>
        <v>0</v>
      </c>
    </row>
    <row r="17" spans="1:6" x14ac:dyDescent="0.25">
      <c r="A17" s="37" t="s">
        <v>4</v>
      </c>
      <c r="B17" s="14" t="s">
        <v>31</v>
      </c>
      <c r="C17" s="32">
        <v>0</v>
      </c>
      <c r="D17" s="24">
        <f t="shared" si="0"/>
        <v>0</v>
      </c>
      <c r="E17" s="32">
        <v>0</v>
      </c>
      <c r="F17" s="50">
        <f t="shared" si="0"/>
        <v>0</v>
      </c>
    </row>
    <row r="18" spans="1:6" x14ac:dyDescent="0.25">
      <c r="A18" s="37" t="s">
        <v>5</v>
      </c>
      <c r="B18" s="14" t="s">
        <v>32</v>
      </c>
      <c r="C18" s="32">
        <v>0</v>
      </c>
      <c r="D18" s="24">
        <f>C18/C$36*100</f>
        <v>0</v>
      </c>
      <c r="E18" s="32">
        <v>0</v>
      </c>
      <c r="F18" s="50">
        <f>E18/E$36*100</f>
        <v>0</v>
      </c>
    </row>
    <row r="19" spans="1:6" x14ac:dyDescent="0.25">
      <c r="A19" s="37" t="s">
        <v>6</v>
      </c>
      <c r="B19" s="14" t="s">
        <v>59</v>
      </c>
      <c r="C19" s="32">
        <v>3</v>
      </c>
      <c r="D19" s="24">
        <f t="shared" si="0"/>
        <v>0.18416206261510129</v>
      </c>
      <c r="E19" s="32">
        <v>112.29</v>
      </c>
      <c r="F19" s="50">
        <f t="shared" si="0"/>
        <v>9.8759184035737734E-4</v>
      </c>
    </row>
    <row r="20" spans="1:6" x14ac:dyDescent="0.25">
      <c r="A20" s="37" t="s">
        <v>7</v>
      </c>
      <c r="B20" s="14" t="s">
        <v>33</v>
      </c>
      <c r="C20" s="32">
        <v>237</v>
      </c>
      <c r="D20" s="24">
        <f t="shared" si="0"/>
        <v>14.548802946593002</v>
      </c>
      <c r="E20" s="32">
        <v>2739614.66</v>
      </c>
      <c r="F20" s="50">
        <f t="shared" si="0"/>
        <v>24.094942416416874</v>
      </c>
    </row>
    <row r="21" spans="1:6" x14ac:dyDescent="0.25">
      <c r="A21" s="37" t="s">
        <v>8</v>
      </c>
      <c r="B21" s="14" t="s">
        <v>34</v>
      </c>
      <c r="C21" s="32">
        <v>430</v>
      </c>
      <c r="D21" s="24">
        <f t="shared" si="0"/>
        <v>26.396562308164519</v>
      </c>
      <c r="E21" s="32">
        <v>2578373</v>
      </c>
      <c r="F21" s="50">
        <f t="shared" si="0"/>
        <v>22.676820163841587</v>
      </c>
    </row>
    <row r="22" spans="1:6" s="20" customFormat="1" x14ac:dyDescent="0.25">
      <c r="A22" s="37" t="s">
        <v>9</v>
      </c>
      <c r="B22" s="14" t="s">
        <v>35</v>
      </c>
      <c r="C22" s="32">
        <v>12553</v>
      </c>
      <c r="D22" s="24">
        <f t="shared" si="0"/>
        <v>770.59545733578886</v>
      </c>
      <c r="E22" s="32">
        <v>41883853.899899997</v>
      </c>
      <c r="F22" s="50">
        <f t="shared" si="0"/>
        <v>368.36897634928982</v>
      </c>
    </row>
    <row r="23" spans="1:6" s="20" customFormat="1" x14ac:dyDescent="0.25">
      <c r="A23" s="37" t="s">
        <v>10</v>
      </c>
      <c r="B23" s="14" t="s">
        <v>36</v>
      </c>
      <c r="C23" s="32">
        <v>0</v>
      </c>
      <c r="D23" s="24">
        <f t="shared" si="0"/>
        <v>0</v>
      </c>
      <c r="E23" s="32">
        <v>0</v>
      </c>
      <c r="F23" s="50">
        <f t="shared" si="0"/>
        <v>0</v>
      </c>
    </row>
    <row r="24" spans="1:6" x14ac:dyDescent="0.25">
      <c r="A24" s="37" t="s">
        <v>11</v>
      </c>
      <c r="B24" s="14" t="s">
        <v>37</v>
      </c>
      <c r="C24" s="32">
        <v>0</v>
      </c>
      <c r="D24" s="24">
        <f>C24/C$36*100</f>
        <v>0</v>
      </c>
      <c r="E24" s="32">
        <v>0</v>
      </c>
      <c r="F24" s="50">
        <f>E24/E$36*100</f>
        <v>0</v>
      </c>
    </row>
    <row r="25" spans="1:6" x14ac:dyDescent="0.25">
      <c r="A25" s="37" t="s">
        <v>12</v>
      </c>
      <c r="B25" s="14" t="s">
        <v>38</v>
      </c>
      <c r="C25" s="32">
        <v>197</v>
      </c>
      <c r="D25" s="24">
        <f t="shared" si="0"/>
        <v>12.09330877839165</v>
      </c>
      <c r="E25" s="32">
        <v>248115.31</v>
      </c>
      <c r="F25" s="50">
        <f t="shared" si="0"/>
        <v>2.1821770026159157</v>
      </c>
    </row>
    <row r="26" spans="1:6" x14ac:dyDescent="0.25">
      <c r="A26" s="37" t="s">
        <v>13</v>
      </c>
      <c r="B26" s="14" t="s">
        <v>39</v>
      </c>
      <c r="C26" s="32">
        <v>99</v>
      </c>
      <c r="D26" s="24">
        <f t="shared" si="0"/>
        <v>6.0773480662983426</v>
      </c>
      <c r="E26" s="32">
        <v>381860.6</v>
      </c>
      <c r="F26" s="50">
        <f t="shared" si="0"/>
        <v>3.3584683650723335</v>
      </c>
    </row>
    <row r="27" spans="1:6" x14ac:dyDescent="0.25">
      <c r="A27" s="37" t="s">
        <v>14</v>
      </c>
      <c r="B27" s="14" t="s">
        <v>60</v>
      </c>
      <c r="C27" s="32">
        <v>0</v>
      </c>
      <c r="D27" s="24">
        <f t="shared" si="0"/>
        <v>0</v>
      </c>
      <c r="E27" s="32">
        <v>0</v>
      </c>
      <c r="F27" s="50">
        <f t="shared" si="0"/>
        <v>0</v>
      </c>
    </row>
    <row r="28" spans="1:6" x14ac:dyDescent="0.25">
      <c r="A28" s="37" t="s">
        <v>15</v>
      </c>
      <c r="B28" s="14" t="s">
        <v>61</v>
      </c>
      <c r="C28" s="32">
        <v>65</v>
      </c>
      <c r="D28" s="24">
        <f t="shared" si="0"/>
        <v>3.9901780233271946</v>
      </c>
      <c r="E28" s="32">
        <v>74761.090000000011</v>
      </c>
      <c r="F28" s="50">
        <f t="shared" si="0"/>
        <v>0.6575246456516477</v>
      </c>
    </row>
    <row r="29" spans="1:6" x14ac:dyDescent="0.25">
      <c r="A29" s="37" t="s">
        <v>16</v>
      </c>
      <c r="B29" s="14" t="s">
        <v>40</v>
      </c>
      <c r="C29" s="32">
        <v>0</v>
      </c>
      <c r="D29" s="24">
        <f t="shared" si="0"/>
        <v>0</v>
      </c>
      <c r="E29" s="32">
        <v>0</v>
      </c>
      <c r="F29" s="50">
        <f t="shared" si="0"/>
        <v>0</v>
      </c>
    </row>
    <row r="30" spans="1:6" x14ac:dyDescent="0.25">
      <c r="A30" s="37" t="s">
        <v>17</v>
      </c>
      <c r="B30" s="14" t="s">
        <v>41</v>
      </c>
      <c r="C30" s="32">
        <v>21</v>
      </c>
      <c r="D30" s="24">
        <f>C30/C$36*100</f>
        <v>1.2891344383057091</v>
      </c>
      <c r="E30" s="32">
        <v>3901.5699999999997</v>
      </c>
      <c r="F30" s="50">
        <f>E30/E$36*100</f>
        <v>3.4314352984087026E-2</v>
      </c>
    </row>
    <row r="31" spans="1:6" x14ac:dyDescent="0.25">
      <c r="A31" s="38" t="s">
        <v>23</v>
      </c>
      <c r="B31" s="7" t="s">
        <v>42</v>
      </c>
      <c r="C31" s="33">
        <f>SUM(C13:C30)</f>
        <v>22688</v>
      </c>
      <c r="D31" s="8">
        <f>C31/C$37*100</f>
        <v>93.300982851503065</v>
      </c>
      <c r="E31" s="26">
        <f>SUM(E13:E30)</f>
        <v>62490419.129900008</v>
      </c>
      <c r="F31" s="53">
        <f>E31/E$37*100</f>
        <v>84.606005038700488</v>
      </c>
    </row>
    <row r="32" spans="1:6" x14ac:dyDescent="0.25">
      <c r="A32" s="39" t="s">
        <v>22</v>
      </c>
      <c r="B32" s="5" t="s">
        <v>43</v>
      </c>
      <c r="C32" s="32">
        <v>1251</v>
      </c>
      <c r="D32" s="24">
        <f>C32/C$36*100</f>
        <v>76.795580110497241</v>
      </c>
      <c r="E32" s="57">
        <v>10435146.419999998</v>
      </c>
      <c r="F32" s="50">
        <f>E32/E$36*100</f>
        <v>91.777232677233016</v>
      </c>
    </row>
    <row r="33" spans="1:6" x14ac:dyDescent="0.25">
      <c r="A33" s="39" t="s">
        <v>20</v>
      </c>
      <c r="B33" s="6" t="s">
        <v>44</v>
      </c>
      <c r="C33" s="32">
        <v>4</v>
      </c>
      <c r="D33" s="24">
        <f t="shared" ref="D33:D35" si="1">C33/C$36*100</f>
        <v>0.24554941682013504</v>
      </c>
      <c r="E33" s="57">
        <v>25448.03</v>
      </c>
      <c r="F33" s="50">
        <f t="shared" ref="F33:F35" si="2">E33/E$36*100</f>
        <v>0.22381571628078853</v>
      </c>
    </row>
    <row r="34" spans="1:6" x14ac:dyDescent="0.25">
      <c r="A34" s="39" t="s">
        <v>21</v>
      </c>
      <c r="B34" s="17" t="s">
        <v>45</v>
      </c>
      <c r="C34" s="32">
        <v>374</v>
      </c>
      <c r="D34" s="24">
        <f t="shared" si="1"/>
        <v>22.958870472682626</v>
      </c>
      <c r="E34" s="57">
        <v>909487.34</v>
      </c>
      <c r="F34" s="50">
        <f t="shared" si="2"/>
        <v>7.9989516064862025</v>
      </c>
    </row>
    <row r="35" spans="1:6" ht="15.75" customHeight="1" x14ac:dyDescent="0.25">
      <c r="A35" s="40" t="s">
        <v>19</v>
      </c>
      <c r="B35" s="17" t="s">
        <v>46</v>
      </c>
      <c r="C35" s="32">
        <v>0</v>
      </c>
      <c r="D35" s="24">
        <f t="shared" si="1"/>
        <v>0</v>
      </c>
      <c r="E35" s="57">
        <v>0</v>
      </c>
      <c r="F35" s="50">
        <f t="shared" si="2"/>
        <v>0</v>
      </c>
    </row>
    <row r="36" spans="1:6" x14ac:dyDescent="0.25">
      <c r="A36" s="41" t="s">
        <v>18</v>
      </c>
      <c r="B36" s="9" t="s">
        <v>47</v>
      </c>
      <c r="C36" s="34">
        <f>SUM(C32:C35)</f>
        <v>1629</v>
      </c>
      <c r="D36" s="8">
        <f>C36/C$37*100</f>
        <v>6.6990171484969361</v>
      </c>
      <c r="E36" s="35">
        <f>SUM(E32:E35)</f>
        <v>11370081.789999997</v>
      </c>
      <c r="F36" s="53">
        <f>E36/E$37*100</f>
        <v>15.393994961299528</v>
      </c>
    </row>
    <row r="37" spans="1:6" x14ac:dyDescent="0.25">
      <c r="A37" s="18" t="s">
        <v>24</v>
      </c>
      <c r="B37" s="19" t="s">
        <v>48</v>
      </c>
      <c r="C37" s="59">
        <f>C31+C36</f>
        <v>24317</v>
      </c>
      <c r="D37" s="22">
        <f>D31+D36</f>
        <v>100</v>
      </c>
      <c r="E37" s="59">
        <f>E31+E36</f>
        <v>73860500.9199</v>
      </c>
      <c r="F37" s="51"/>
    </row>
    <row r="40" spans="1:6" x14ac:dyDescent="0.25">
      <c r="A40" t="s">
        <v>56</v>
      </c>
      <c r="C40" s="28"/>
      <c r="D40" s="29"/>
      <c r="E40" s="27"/>
    </row>
    <row r="41" spans="1:6" x14ac:dyDescent="0.25">
      <c r="C41" s="28"/>
      <c r="D41" s="29"/>
      <c r="E41" s="27"/>
    </row>
    <row r="42" spans="1:6" x14ac:dyDescent="0.25">
      <c r="C42" s="29"/>
      <c r="D42" s="29"/>
      <c r="E42" s="29"/>
    </row>
    <row r="43" spans="1:6" x14ac:dyDescent="0.25">
      <c r="C43" s="29"/>
      <c r="D43" s="29"/>
      <c r="E43" s="27"/>
      <c r="F43" s="25"/>
    </row>
    <row r="44" spans="1:6" x14ac:dyDescent="0.25">
      <c r="C44" s="30"/>
      <c r="D44" s="29"/>
      <c r="E44" s="29"/>
    </row>
    <row r="45" spans="1:6" x14ac:dyDescent="0.25">
      <c r="C45" s="29"/>
      <c r="D45" s="29"/>
      <c r="E45" s="27"/>
    </row>
    <row r="46" spans="1:6" x14ac:dyDescent="0.25">
      <c r="C46" s="28"/>
      <c r="D46" s="29"/>
      <c r="E46" s="29"/>
    </row>
    <row r="47" spans="1:6" x14ac:dyDescent="0.25">
      <c r="B47" s="21"/>
      <c r="C47" s="29"/>
      <c r="D47" s="29"/>
      <c r="E47" s="29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30.09.2022.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2021-10-29T09:40:01Z</cp:lastPrinted>
  <dcterms:created xsi:type="dcterms:W3CDTF">2018-01-08T12:56:16Z</dcterms:created>
  <dcterms:modified xsi:type="dcterms:W3CDTF">2022-11-04T10:36:03Z</dcterms:modified>
</cp:coreProperties>
</file>