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95" windowWidth="19035" windowHeight="8085"/>
  </bookViews>
  <sheets>
    <sheet name="BiH" sheetId="41" r:id="rId1"/>
    <sheet name="FBiH" sheetId="42" r:id="rId2"/>
    <sheet name="RS" sheetId="43" r:id="rId3"/>
  </sheets>
  <calcPr calcId="145621"/>
</workbook>
</file>

<file path=xl/calcChain.xml><?xml version="1.0" encoding="utf-8"?>
<calcChain xmlns="http://schemas.openxmlformats.org/spreadsheetml/2006/main">
  <c r="M36" i="41" l="1"/>
  <c r="M22" i="42" l="1"/>
  <c r="I22" i="42"/>
  <c r="E22" i="42"/>
  <c r="F22" i="42"/>
  <c r="M11" i="42"/>
  <c r="G25" i="43" l="1"/>
  <c r="C22" i="42" l="1"/>
  <c r="D11" i="42" s="1"/>
  <c r="K11" i="43" l="1"/>
  <c r="K12" i="43"/>
  <c r="K13" i="43"/>
  <c r="K14" i="43"/>
  <c r="K15" i="43"/>
  <c r="K16" i="43"/>
  <c r="K17" i="43"/>
  <c r="K18" i="43"/>
  <c r="K19" i="43"/>
  <c r="K20" i="43"/>
  <c r="K21" i="43"/>
  <c r="K22" i="43"/>
  <c r="K23" i="43"/>
  <c r="K24" i="43"/>
  <c r="H12" i="43"/>
  <c r="C25" i="43"/>
  <c r="D11" i="43" s="1"/>
  <c r="K25" i="43" l="1"/>
  <c r="L23" i="43" s="1"/>
  <c r="D21" i="43"/>
  <c r="D19" i="43"/>
  <c r="D15" i="43"/>
  <c r="D13" i="43"/>
  <c r="H23" i="43"/>
  <c r="H21" i="43"/>
  <c r="H19" i="43"/>
  <c r="H17" i="43"/>
  <c r="H15" i="43"/>
  <c r="H13" i="43"/>
  <c r="H11" i="43"/>
  <c r="D24" i="43"/>
  <c r="D22" i="43"/>
  <c r="D20" i="43"/>
  <c r="D18" i="43"/>
  <c r="D16" i="43"/>
  <c r="D14" i="43"/>
  <c r="D12" i="43"/>
  <c r="H24" i="43"/>
  <c r="H22" i="43"/>
  <c r="H20" i="43"/>
  <c r="H18" i="43"/>
  <c r="H16" i="43"/>
  <c r="H14" i="43"/>
  <c r="D23" i="43"/>
  <c r="D17" i="43"/>
  <c r="I35" i="41"/>
  <c r="I34" i="41"/>
  <c r="I33" i="41"/>
  <c r="I32" i="41"/>
  <c r="I31" i="41"/>
  <c r="I30" i="41"/>
  <c r="I29" i="41"/>
  <c r="I28" i="41"/>
  <c r="I27" i="41"/>
  <c r="I26" i="41"/>
  <c r="I25" i="41"/>
  <c r="I24" i="41"/>
  <c r="I23" i="41"/>
  <c r="I22" i="41"/>
  <c r="I21" i="41"/>
  <c r="I20" i="41"/>
  <c r="I19" i="41"/>
  <c r="I18" i="41"/>
  <c r="I17" i="41"/>
  <c r="I16" i="41"/>
  <c r="I15" i="41"/>
  <c r="I14" i="41"/>
  <c r="I13" i="41"/>
  <c r="I12" i="41"/>
  <c r="I11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E35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C35" i="41"/>
  <c r="C31" i="41"/>
  <c r="C30" i="41"/>
  <c r="C24" i="41"/>
  <c r="C25" i="41"/>
  <c r="C26" i="41"/>
  <c r="C27" i="41"/>
  <c r="C28" i="41"/>
  <c r="C23" i="41"/>
  <c r="C21" i="41"/>
  <c r="C20" i="41"/>
  <c r="C18" i="41"/>
  <c r="C17" i="41"/>
  <c r="C13" i="41"/>
  <c r="C33" i="41"/>
  <c r="C34" i="41"/>
  <c r="C32" i="41"/>
  <c r="C29" i="41"/>
  <c r="C22" i="41"/>
  <c r="C19" i="41"/>
  <c r="C15" i="41"/>
  <c r="C16" i="41"/>
  <c r="C14" i="41"/>
  <c r="C12" i="41"/>
  <c r="C11" i="41"/>
  <c r="L11" i="43" l="1"/>
  <c r="L19" i="43"/>
  <c r="L13" i="43"/>
  <c r="L14" i="43"/>
  <c r="L22" i="43"/>
  <c r="L15" i="43"/>
  <c r="L12" i="43"/>
  <c r="L18" i="43"/>
  <c r="L17" i="43"/>
  <c r="L16" i="43"/>
  <c r="L20" i="43"/>
  <c r="L24" i="43"/>
  <c r="L21" i="43"/>
  <c r="D25" i="43"/>
  <c r="H25" i="43"/>
  <c r="E36" i="41"/>
  <c r="G36" i="41"/>
  <c r="I36" i="41"/>
  <c r="C36" i="41"/>
  <c r="L25" i="43" l="1"/>
  <c r="M11" i="41"/>
  <c r="K12" i="42"/>
  <c r="K12" i="41" s="1"/>
  <c r="K13" i="42"/>
  <c r="K14" i="41" s="1"/>
  <c r="K14" i="42"/>
  <c r="K15" i="41" s="1"/>
  <c r="K15" i="42"/>
  <c r="K16" i="41" s="1"/>
  <c r="K16" i="42"/>
  <c r="K19" i="41" s="1"/>
  <c r="K17" i="42"/>
  <c r="K22" i="41" s="1"/>
  <c r="K18" i="42"/>
  <c r="K29" i="41" s="1"/>
  <c r="K19" i="42"/>
  <c r="K32" i="41" s="1"/>
  <c r="K20" i="42"/>
  <c r="K33" i="41" s="1"/>
  <c r="K21" i="42"/>
  <c r="K34" i="41" s="1"/>
  <c r="K11" i="42"/>
  <c r="K11" i="41" s="1"/>
  <c r="D24" i="41"/>
  <c r="F24" i="41"/>
  <c r="H24" i="41"/>
  <c r="J24" i="41"/>
  <c r="D35" i="41" l="1"/>
  <c r="D33" i="41"/>
  <c r="D31" i="41"/>
  <c r="D29" i="41"/>
  <c r="D27" i="41"/>
  <c r="D25" i="41"/>
  <c r="F35" i="41"/>
  <c r="F33" i="41"/>
  <c r="F31" i="41"/>
  <c r="F29" i="41"/>
  <c r="F27" i="41"/>
  <c r="F25" i="41"/>
  <c r="H35" i="41"/>
  <c r="H33" i="41"/>
  <c r="H31" i="41"/>
  <c r="H29" i="41"/>
  <c r="H27" i="41"/>
  <c r="H25" i="41"/>
  <c r="J35" i="41"/>
  <c r="J33" i="41"/>
  <c r="J31" i="41"/>
  <c r="J29" i="41"/>
  <c r="J27" i="41"/>
  <c r="J25" i="41"/>
  <c r="D34" i="41"/>
  <c r="D32" i="41"/>
  <c r="D30" i="41"/>
  <c r="D28" i="41"/>
  <c r="D26" i="41"/>
  <c r="F34" i="41"/>
  <c r="F32" i="41"/>
  <c r="F30" i="41"/>
  <c r="F28" i="41"/>
  <c r="F26" i="41"/>
  <c r="H34" i="41"/>
  <c r="H32" i="41"/>
  <c r="H30" i="41"/>
  <c r="H28" i="41"/>
  <c r="H26" i="41"/>
  <c r="J34" i="41"/>
  <c r="J32" i="41"/>
  <c r="J30" i="41"/>
  <c r="J28" i="41"/>
  <c r="J26" i="41"/>
  <c r="J23" i="41"/>
  <c r="H23" i="41"/>
  <c r="F23" i="41"/>
  <c r="D23" i="41"/>
  <c r="J22" i="41"/>
  <c r="H22" i="41"/>
  <c r="F22" i="41"/>
  <c r="D22" i="41"/>
  <c r="J21" i="41"/>
  <c r="H21" i="41"/>
  <c r="F21" i="41"/>
  <c r="D21" i="41"/>
  <c r="J20" i="41"/>
  <c r="H20" i="41"/>
  <c r="F20" i="41"/>
  <c r="D20" i="41"/>
  <c r="J19" i="41"/>
  <c r="H19" i="41"/>
  <c r="F19" i="41"/>
  <c r="D19" i="41"/>
  <c r="J18" i="41"/>
  <c r="H18" i="41"/>
  <c r="F18" i="41"/>
  <c r="D18" i="41"/>
  <c r="J17" i="41"/>
  <c r="H17" i="41"/>
  <c r="F17" i="41"/>
  <c r="D17" i="41"/>
  <c r="J16" i="41"/>
  <c r="H16" i="41"/>
  <c r="F16" i="41"/>
  <c r="D16" i="41"/>
  <c r="J15" i="41"/>
  <c r="H15" i="41"/>
  <c r="F15" i="41"/>
  <c r="D15" i="41"/>
  <c r="J14" i="41"/>
  <c r="H14" i="41"/>
  <c r="F14" i="41"/>
  <c r="D14" i="41"/>
  <c r="J13" i="41"/>
  <c r="H13" i="41"/>
  <c r="F13" i="41"/>
  <c r="D13" i="41"/>
  <c r="J12" i="41"/>
  <c r="H12" i="41"/>
  <c r="F12" i="41"/>
  <c r="D12" i="41"/>
  <c r="J11" i="41"/>
  <c r="H11" i="41"/>
  <c r="F11" i="41"/>
  <c r="D11" i="41"/>
  <c r="J20" i="42"/>
  <c r="H21" i="42"/>
  <c r="F20" i="42"/>
  <c r="M21" i="42"/>
  <c r="M34" i="41" s="1"/>
  <c r="M20" i="42"/>
  <c r="M33" i="41" s="1"/>
  <c r="M19" i="42"/>
  <c r="M32" i="41" s="1"/>
  <c r="M18" i="42"/>
  <c r="M29" i="41" s="1"/>
  <c r="M17" i="42"/>
  <c r="M22" i="41" s="1"/>
  <c r="M16" i="42"/>
  <c r="M19" i="41" s="1"/>
  <c r="M15" i="42"/>
  <c r="M16" i="41" s="1"/>
  <c r="M14" i="42"/>
  <c r="M15" i="41" s="1"/>
  <c r="M13" i="42"/>
  <c r="M14" i="41" s="1"/>
  <c r="M12" i="42"/>
  <c r="J12" i="42"/>
  <c r="M11" i="43"/>
  <c r="M13" i="41" s="1"/>
  <c r="M24" i="43"/>
  <c r="M35" i="41" s="1"/>
  <c r="M23" i="43"/>
  <c r="M31" i="41" s="1"/>
  <c r="M22" i="43"/>
  <c r="M30" i="41" s="1"/>
  <c r="M21" i="43"/>
  <c r="M28" i="41" s="1"/>
  <c r="M20" i="43"/>
  <c r="M27" i="41" s="1"/>
  <c r="M19" i="43"/>
  <c r="M26" i="41" s="1"/>
  <c r="M18" i="43"/>
  <c r="M25" i="41" s="1"/>
  <c r="M17" i="43"/>
  <c r="M24" i="41" s="1"/>
  <c r="M16" i="43"/>
  <c r="M23" i="41" s="1"/>
  <c r="M15" i="43"/>
  <c r="M14" i="43"/>
  <c r="M20" i="41" s="1"/>
  <c r="M13" i="43"/>
  <c r="M18" i="41" s="1"/>
  <c r="M12" i="43"/>
  <c r="M17" i="41" s="1"/>
  <c r="K17" i="41"/>
  <c r="K20" i="41"/>
  <c r="K21" i="41"/>
  <c r="K23" i="41"/>
  <c r="K24" i="41"/>
  <c r="K25" i="41"/>
  <c r="K26" i="41"/>
  <c r="K27" i="41"/>
  <c r="K28" i="41"/>
  <c r="K30" i="41"/>
  <c r="K31" i="41"/>
  <c r="K35" i="41"/>
  <c r="K13" i="41"/>
  <c r="H36" i="41" l="1"/>
  <c r="D36" i="41"/>
  <c r="J36" i="41"/>
  <c r="F36" i="41"/>
  <c r="M12" i="41"/>
  <c r="F15" i="42"/>
  <c r="F18" i="42"/>
  <c r="F12" i="42"/>
  <c r="F11" i="42"/>
  <c r="F13" i="42"/>
  <c r="H15" i="42"/>
  <c r="H16" i="42"/>
  <c r="H17" i="42"/>
  <c r="H11" i="42"/>
  <c r="H12" i="42"/>
  <c r="H13" i="42"/>
  <c r="H14" i="42"/>
  <c r="H18" i="42"/>
  <c r="H19" i="42"/>
  <c r="H20" i="42"/>
  <c r="F14" i="42"/>
  <c r="F16" i="42"/>
  <c r="F21" i="42"/>
  <c r="M25" i="43"/>
  <c r="N24" i="43" s="1"/>
  <c r="M21" i="41"/>
  <c r="K18" i="41"/>
  <c r="K36" i="41" s="1"/>
  <c r="L24" i="41" s="1"/>
  <c r="J16" i="42"/>
  <c r="J18" i="42"/>
  <c r="J14" i="42"/>
  <c r="J21" i="42"/>
  <c r="F17" i="42"/>
  <c r="F19" i="42"/>
  <c r="J11" i="42"/>
  <c r="J13" i="42"/>
  <c r="J15" i="42"/>
  <c r="J17" i="42"/>
  <c r="J19" i="42"/>
  <c r="D20" i="42"/>
  <c r="D18" i="42"/>
  <c r="D16" i="42"/>
  <c r="D14" i="42"/>
  <c r="D12" i="42"/>
  <c r="D21" i="42"/>
  <c r="D19" i="42"/>
  <c r="D17" i="42"/>
  <c r="D15" i="42"/>
  <c r="D13" i="42"/>
  <c r="K22" i="42"/>
  <c r="L12" i="42" s="1"/>
  <c r="N12" i="42"/>
  <c r="N12" i="43" l="1"/>
  <c r="N22" i="41"/>
  <c r="N20" i="43"/>
  <c r="N16" i="43"/>
  <c r="N22" i="43"/>
  <c r="N18" i="43"/>
  <c r="N14" i="43"/>
  <c r="D22" i="42"/>
  <c r="H22" i="42"/>
  <c r="L18" i="41"/>
  <c r="N23" i="43"/>
  <c r="N21" i="43"/>
  <c r="N19" i="43"/>
  <c r="N17" i="43"/>
  <c r="N15" i="43"/>
  <c r="N13" i="43"/>
  <c r="N11" i="43"/>
  <c r="L12" i="41"/>
  <c r="L14" i="41"/>
  <c r="L16" i="41"/>
  <c r="L11" i="41"/>
  <c r="L13" i="41"/>
  <c r="L15" i="41"/>
  <c r="L17" i="41"/>
  <c r="L21" i="41"/>
  <c r="L31" i="41"/>
  <c r="L34" i="41"/>
  <c r="L19" i="41"/>
  <c r="L23" i="41"/>
  <c r="L35" i="41"/>
  <c r="L27" i="41"/>
  <c r="L30" i="41"/>
  <c r="L26" i="41"/>
  <c r="L20" i="41"/>
  <c r="L22" i="41"/>
  <c r="L33" i="41"/>
  <c r="L29" i="41"/>
  <c r="L25" i="41"/>
  <c r="L32" i="41"/>
  <c r="L28" i="41"/>
  <c r="J22" i="42"/>
  <c r="N21" i="42"/>
  <c r="N17" i="42"/>
  <c r="N13" i="42"/>
  <c r="N19" i="42"/>
  <c r="N15" i="42"/>
  <c r="N11" i="42"/>
  <c r="L21" i="42"/>
  <c r="L19" i="42"/>
  <c r="L17" i="42"/>
  <c r="L15" i="42"/>
  <c r="L13" i="42"/>
  <c r="L11" i="42"/>
  <c r="L20" i="42"/>
  <c r="L18" i="42"/>
  <c r="L16" i="42"/>
  <c r="L14" i="42"/>
  <c r="N20" i="42"/>
  <c r="N18" i="42"/>
  <c r="N16" i="42"/>
  <c r="N14" i="42"/>
  <c r="N26" i="41" l="1"/>
  <c r="N13" i="41"/>
  <c r="N28" i="41"/>
  <c r="N34" i="41"/>
  <c r="N30" i="41"/>
  <c r="N27" i="41"/>
  <c r="N35" i="41"/>
  <c r="L36" i="41"/>
  <c r="N21" i="41"/>
  <c r="N31" i="41"/>
  <c r="N23" i="41"/>
  <c r="N19" i="41"/>
  <c r="N17" i="41"/>
  <c r="N15" i="41"/>
  <c r="N11" i="41"/>
  <c r="N16" i="41"/>
  <c r="N32" i="41"/>
  <c r="N18" i="41"/>
  <c r="N29" i="41"/>
  <c r="N25" i="41"/>
  <c r="N24" i="41"/>
  <c r="N20" i="41"/>
  <c r="N12" i="41"/>
  <c r="N33" i="41"/>
  <c r="N14" i="41"/>
  <c r="N25" i="43"/>
  <c r="N22" i="42"/>
  <c r="L22" i="42"/>
  <c r="N36" i="41" l="1"/>
  <c r="I25" i="43"/>
  <c r="J24" i="43" l="1"/>
  <c r="J22" i="43"/>
  <c r="J20" i="43"/>
  <c r="J18" i="43"/>
  <c r="J14" i="43"/>
  <c r="J23" i="43"/>
  <c r="J21" i="43"/>
  <c r="J19" i="43"/>
  <c r="J17" i="43"/>
  <c r="J15" i="43"/>
  <c r="J13" i="43"/>
  <c r="J11" i="43"/>
  <c r="J16" i="43"/>
  <c r="J12" i="43"/>
  <c r="E25" i="43" l="1"/>
  <c r="F23" i="43" s="1"/>
  <c r="J25" i="43"/>
  <c r="F11" i="43" l="1"/>
  <c r="F12" i="43"/>
  <c r="F13" i="43"/>
  <c r="F14" i="43"/>
  <c r="F15" i="43"/>
  <c r="F16" i="43"/>
  <c r="F17" i="43"/>
  <c r="F18" i="43"/>
  <c r="F19" i="43"/>
  <c r="F20" i="43"/>
  <c r="F22" i="43"/>
  <c r="F21" i="43"/>
  <c r="F24" i="43"/>
  <c r="F25" i="43" l="1"/>
</calcChain>
</file>

<file path=xl/sharedStrings.xml><?xml version="1.0" encoding="utf-8"?>
<sst xmlns="http://schemas.openxmlformats.org/spreadsheetml/2006/main" count="175" uniqueCount="66">
  <si>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</si>
  <si>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</si>
  <si>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</si>
  <si>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</si>
  <si>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</si>
  <si>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</si>
  <si>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</si>
  <si>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</si>
  <si>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</si>
  <si>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</si>
  <si>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</si>
  <si>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</si>
  <si>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</si>
  <si>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</si>
  <si>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</si>
  <si>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</si>
  <si>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</si>
  <si>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</si>
  <si>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SAS - Super P osiguranje a.d.</t>
  </si>
  <si>
    <t>Euros osiguranje a.d.</t>
  </si>
  <si>
    <t>Central osiguranje d.d.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</si>
  <si>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</si>
  <si>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</si>
  <si>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</si>
  <si>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</si>
  <si>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</si>
  <si>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</si>
  <si>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</si>
  <si>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</si>
  <si>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</si>
  <si>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</si>
  <si>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</si>
  <si>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</si>
  <si>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</si>
  <si>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</si>
  <si>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</si>
  <si>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</si>
  <si>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</si>
  <si>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</si>
  <si>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</si>
  <si>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</si>
  <si>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</si>
  <si>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</si>
  <si>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</si>
  <si>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</si>
  <si>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</si>
  <si>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</si>
  <si>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</si>
  <si>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 xml:space="preserve">Broj isplaćenih šteta </t>
  </si>
  <si>
    <t>Udio (%)</t>
  </si>
  <si>
    <t>Adriatic osiguranje d.d.</t>
  </si>
  <si>
    <t>Ukupno:</t>
  </si>
  <si>
    <t>Premium osiguranje a.d.</t>
  </si>
  <si>
    <t>NEŽIVOTNO OSIGURANJE</t>
  </si>
  <si>
    <t>ŽIVOTNO OSIGURANJE</t>
  </si>
  <si>
    <t>NEŽIVOTNO I ŽIVOTNO OSIGURANJE</t>
  </si>
  <si>
    <t>Vienna osiguranje d.d.</t>
  </si>
  <si>
    <t>Grawe osiguranje a.d.*</t>
  </si>
  <si>
    <t>I-IX-2022</t>
  </si>
  <si>
    <t>BROJ I VRIJEDNOST ISPLAĆENIH ŠTETA PO OSIGURAVAJUĆIM DRUŠTVIMA U BOSNI I HERCEGOVINI</t>
  </si>
  <si>
    <t>BROJ I VRIJEDNOST ISPLAĆENIH ŠTETA PO OSIGURAVAJUĆIM DRUŠTVIMA U FEDERACIJI BOSNE I HERCEGOVINE*</t>
  </si>
  <si>
    <t>BROJ I VRIJEDNOST ISPLAĆENIH ŠTETA PO OSIGURAVAJUĆIM DRUŠTVIMA U REPUBLICI SRPSKOJ*</t>
  </si>
  <si>
    <t>Osiguravajuće društvo</t>
  </si>
  <si>
    <t>*Podatci su dati na osnovu nerevidiranih izvješća društava sa sjedištem u Federaciji Bosne i Hercegovine.</t>
  </si>
  <si>
    <t>*Podatci su dati na osnovu nerevidiranih izvješća društava sa sjedištem u Republici Srpskoj.</t>
  </si>
  <si>
    <t>*Atos osiguranje a.d. je koncem 2019. godine pripojeno Grawe osiguranju a.d.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</si>
</sst>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M_-;\-* #,##0.00\ _K_M_-;_-* &quot;-&quot;??\ _K_M_-;_-@_-"/>
    <numFmt numFmtId="164" formatCode="#,##0.00_ ;\-#,##0.00\ "/>
    <numFmt numFmtId="165" formatCode="_-* #,##0\ _k_n_-;\-* #,##0\ _k_n_-;_-* &quot;-&quot;??\ _k_n_-;_-@_-"/>
    <numFmt numFmtId="166" formatCode="#,##0_ ;\-#,##0\ "/>
  </numFmts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mbria"/>
      <family val="1"/>
      <charset val="238"/>
    </font>
    <font>
      <b/>
      <sz val="11"/>
      <color theme="1"/>
      <name val="Cambria"/>
      <family val="1"/>
      <scheme val="major"/>
    </font>
    <font>
      <sz val="10"/>
      <name val="Arial"/>
      <family val="2"/>
    </font>
    <font>
      <b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22" fillId="0" borderId="0"/>
  </cellStyleXfs>
  <cellXfs count="81">
    <xf numFmtId="0" fontId="0" fillId="0" borderId="0" xfId="0"/>
    <xf numFmtId="0" fontId="3" fillId="0" borderId="0" xfId="0" applyFont="1"/>
    <xf numFmtId="0" fontId="4" fillId="0" borderId="0" xfId="0" applyFont="1" applyBorder="1" applyAlignment="1"/>
    <xf numFmtId="0" fontId="8" fillId="0" borderId="0" xfId="0" applyFont="1" applyBorder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49" fontId="7" fillId="3" borderId="1" xfId="6" applyNumberFormat="1" applyFont="1" applyFill="1" applyBorder="1" applyAlignment="1">
      <alignment horizontal="center" vertical="center" wrapText="1"/>
    </xf>
    <xf numFmtId="164" fontId="3" fillId="0" borderId="8" xfId="6" applyNumberFormat="1" applyFont="1" applyBorder="1" applyAlignment="1">
      <alignment horizontal="left" vertical="center"/>
    </xf>
    <xf numFmtId="4" fontId="0" fillId="0" borderId="0" xfId="0" applyNumberFormat="1"/>
    <xf numFmtId="164" fontId="9" fillId="0" borderId="10" xfId="6" applyNumberFormat="1" applyFont="1" applyBorder="1" applyAlignment="1">
      <alignment horizontal="left" vertical="center"/>
    </xf>
    <xf numFmtId="49" fontId="7" fillId="3" borderId="11" xfId="6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3" fontId="11" fillId="0" borderId="0" xfId="0" applyNumberFormat="1" applyFont="1"/>
    <xf numFmtId="0" fontId="0" fillId="0" borderId="0" xfId="0" applyFill="1" applyBorder="1"/>
    <xf numFmtId="3" fontId="10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3" fontId="10" fillId="0" borderId="0" xfId="1" applyNumberFormat="1" applyFont="1" applyFill="1" applyBorder="1" applyAlignment="1" applyProtection="1">
      <alignment horizontal="right" vertical="center"/>
    </xf>
    <xf numFmtId="0" fontId="10" fillId="0" borderId="0" xfId="2" applyFont="1" applyFill="1" applyBorder="1" applyAlignment="1">
      <alignment horizontal="left" vertical="center" indent="1"/>
    </xf>
    <xf numFmtId="0" fontId="15" fillId="0" borderId="0" xfId="0" applyFont="1"/>
    <xf numFmtId="3" fontId="16" fillId="0" borderId="0" xfId="3" applyNumberFormat="1" applyFont="1" applyFill="1" applyBorder="1" applyAlignment="1">
      <alignment horizontal="right" vertical="center"/>
    </xf>
    <xf numFmtId="164" fontId="11" fillId="0" borderId="0" xfId="0" applyNumberFormat="1" applyFont="1" applyFill="1" applyBorder="1"/>
    <xf numFmtId="166" fontId="11" fillId="0" borderId="0" xfId="0" applyNumberFormat="1" applyFont="1" applyFill="1" applyBorder="1"/>
    <xf numFmtId="166" fontId="17" fillId="0" borderId="0" xfId="0" applyNumberFormat="1" applyFont="1" applyFill="1" applyBorder="1"/>
    <xf numFmtId="0" fontId="13" fillId="0" borderId="0" xfId="0" applyFont="1" applyFill="1" applyBorder="1"/>
    <xf numFmtId="166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6" fontId="18" fillId="0" borderId="0" xfId="0" applyNumberFormat="1" applyFont="1" applyFill="1" applyBorder="1"/>
    <xf numFmtId="166" fontId="11" fillId="0" borderId="0" xfId="0" applyNumberFormat="1" applyFont="1" applyFill="1" applyBorder="1" applyAlignment="1">
      <alignment horizontal="center"/>
    </xf>
    <xf numFmtId="0" fontId="14" fillId="0" borderId="0" xfId="2" applyFont="1" applyFill="1" applyBorder="1" applyAlignment="1">
      <alignment horizontal="left" vertical="center" indent="1"/>
    </xf>
    <xf numFmtId="0" fontId="10" fillId="0" borderId="0" xfId="4" applyFont="1" applyFill="1" applyBorder="1" applyAlignment="1">
      <alignment horizontal="left" indent="1"/>
    </xf>
    <xf numFmtId="164" fontId="9" fillId="0" borderId="9" xfId="6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/>
    <xf numFmtId="4" fontId="12" fillId="0" borderId="0" xfId="0" applyNumberFormat="1" applyFont="1" applyFill="1" applyBorder="1"/>
    <xf numFmtId="164" fontId="0" fillId="0" borderId="0" xfId="0" applyNumberFormat="1" applyFill="1" applyBorder="1"/>
    <xf numFmtId="4" fontId="16" fillId="0" borderId="0" xfId="0" applyNumberFormat="1" applyFont="1" applyFill="1" applyBorder="1"/>
    <xf numFmtId="3" fontId="16" fillId="0" borderId="0" xfId="0" applyNumberFormat="1" applyFont="1"/>
    <xf numFmtId="3" fontId="19" fillId="0" borderId="0" xfId="0" applyNumberFormat="1" applyFont="1"/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" fillId="0" borderId="13" xfId="1" applyFont="1" applyFill="1" applyBorder="1" applyAlignment="1" applyProtection="1">
      <alignment horizontal="center" vertical="center"/>
    </xf>
    <xf numFmtId="164" fontId="3" fillId="0" borderId="0" xfId="6" applyNumberFormat="1" applyFont="1" applyFill="1" applyBorder="1" applyAlignment="1">
      <alignment horizontal="left" vertical="center"/>
    </xf>
    <xf numFmtId="4" fontId="19" fillId="0" borderId="0" xfId="0" applyNumberFormat="1" applyFont="1"/>
    <xf numFmtId="164" fontId="3" fillId="0" borderId="0" xfId="6" applyNumberFormat="1" applyFont="1" applyBorder="1" applyAlignment="1">
      <alignment horizontal="left" vertical="center"/>
    </xf>
    <xf numFmtId="0" fontId="0" fillId="0" borderId="0" xfId="0" applyBorder="1"/>
    <xf numFmtId="3" fontId="0" fillId="0" borderId="0" xfId="0" applyNumberFormat="1" applyBorder="1"/>
    <xf numFmtId="0" fontId="7" fillId="3" borderId="1" xfId="0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 vertical="center"/>
    </xf>
    <xf numFmtId="3" fontId="3" fillId="0" borderId="0" xfId="6" applyNumberFormat="1" applyFont="1" applyBorder="1" applyAlignment="1">
      <alignment horizontal="right" vertical="center"/>
    </xf>
    <xf numFmtId="3" fontId="9" fillId="0" borderId="0" xfId="6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/>
    <xf numFmtId="3" fontId="9" fillId="0" borderId="12" xfId="6" applyNumberFormat="1" applyFont="1" applyFill="1" applyBorder="1" applyAlignment="1">
      <alignment horizontal="right" vertical="center"/>
    </xf>
    <xf numFmtId="49" fontId="7" fillId="3" borderId="1" xfId="6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166" fontId="4" fillId="2" borderId="15" xfId="6" applyNumberFormat="1" applyFont="1" applyFill="1" applyBorder="1" applyAlignment="1">
      <alignment horizontal="right" vertical="center"/>
    </xf>
    <xf numFmtId="3" fontId="4" fillId="2" borderId="16" xfId="6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Border="1" applyAlignment="1"/>
    <xf numFmtId="0" fontId="7" fillId="3" borderId="1" xfId="0" applyFont="1" applyFill="1" applyBorder="1" applyAlignment="1">
      <alignment horizontal="center" vertical="center" wrapText="1"/>
    </xf>
    <xf numFmtId="3" fontId="4" fillId="2" borderId="15" xfId="6" applyNumberFormat="1" applyFont="1" applyFill="1" applyBorder="1" applyAlignment="1">
      <alignment horizontal="right" vertical="center"/>
    </xf>
    <xf numFmtId="166" fontId="3" fillId="0" borderId="0" xfId="6" applyNumberFormat="1" applyFont="1" applyBorder="1" applyAlignment="1">
      <alignment horizontal="right" vertical="center"/>
    </xf>
    <xf numFmtId="0" fontId="5" fillId="0" borderId="0" xfId="0" applyFont="1"/>
    <xf numFmtId="4" fontId="5" fillId="0" borderId="0" xfId="0" applyNumberFormat="1" applyFont="1"/>
    <xf numFmtId="0" fontId="5" fillId="0" borderId="0" xfId="0" applyFont="1" applyFill="1" applyBorder="1"/>
    <xf numFmtId="166" fontId="5" fillId="0" borderId="0" xfId="0" applyNumberFormat="1" applyFont="1" applyFill="1" applyBorder="1"/>
    <xf numFmtId="2" fontId="9" fillId="0" borderId="8" xfId="6" applyNumberFormat="1" applyFont="1" applyFill="1" applyBorder="1" applyAlignment="1">
      <alignment horizontal="right" vertical="center"/>
    </xf>
    <xf numFmtId="2" fontId="9" fillId="0" borderId="9" xfId="6" applyNumberFormat="1" applyFont="1" applyFill="1" applyBorder="1" applyAlignment="1">
      <alignment horizontal="right" vertical="center"/>
    </xf>
    <xf numFmtId="164" fontId="9" fillId="0" borderId="8" xfId="6" applyNumberFormat="1" applyFont="1" applyFill="1" applyBorder="1" applyAlignment="1">
      <alignment horizontal="right" vertical="center"/>
    </xf>
    <xf numFmtId="3" fontId="23" fillId="2" borderId="15" xfId="6" applyNumberFormat="1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5" fontId="7" fillId="3" borderId="0" xfId="6" applyNumberFormat="1" applyFont="1" applyFill="1" applyBorder="1" applyAlignment="1">
      <alignment horizontal="center" vertical="center" wrapText="1"/>
    </xf>
    <xf numFmtId="165" fontId="7" fillId="3" borderId="7" xfId="6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12">
    <cellStyle name="Comma" xfId="6" builtinId="3"/>
    <cellStyle name="Normal" xfId="0" builtinId="0"/>
    <cellStyle name="Normal 2" xfId="10"/>
    <cellStyle name="Normal 2 2" xfId="11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75"/>
  <sheetViews>
    <sheetView showGridLines="0" tabSelected="1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3.85546875" customWidth="1"/>
    <col min="3" max="3" width="13.42578125" customWidth="1"/>
    <col min="4" max="4" width="10.7109375" customWidth="1"/>
    <col min="5" max="5" width="13.42578125" customWidth="1"/>
    <col min="6" max="6" width="10.7109375" customWidth="1"/>
    <col min="7" max="7" width="13.42578125" customWidth="1"/>
    <col min="8" max="8" width="10.7109375" customWidth="1"/>
    <col min="9" max="9" width="13.42578125" customWidth="1"/>
    <col min="10" max="10" width="10.7109375" customWidth="1"/>
    <col min="11" max="11" width="13.42578125" customWidth="1"/>
    <col min="12" max="12" width="10.7109375" customWidth="1"/>
    <col min="13" max="13" width="13.42578125" customWidth="1"/>
    <col min="14" max="14" width="10.7109375" customWidth="1"/>
    <col min="15" max="15" width="15.5703125" customWidth="1"/>
    <col min="16" max="17" width="8.7109375" customWidth="1"/>
    <col min="18" max="19" width="14.7109375" customWidth="1"/>
    <col min="20" max="20" width="10.140625" customWidth="1"/>
    <col min="21" max="22" width="8.7109375" customWidth="1"/>
  </cols>
  <sheetData>
    <row r="4" spans="1:14" x14ac:dyDescent="0.25">
      <c r="F4" s="1"/>
    </row>
    <row r="5" spans="1:14" x14ac:dyDescent="0.25">
      <c r="C5" s="61" t="s">
        <v>59</v>
      </c>
    </row>
    <row r="6" spans="1:14" x14ac:dyDescent="0.25">
      <c r="C6" s="2"/>
    </row>
    <row r="7" spans="1:14" ht="15.75" thickBot="1" x14ac:dyDescent="0.3">
      <c r="D7" s="3"/>
      <c r="E7" s="3"/>
      <c r="F7" s="3"/>
      <c r="G7" s="3"/>
      <c r="H7" s="3"/>
      <c r="I7" s="3"/>
      <c r="J7" s="3"/>
      <c r="K7" s="3"/>
      <c r="L7" s="3"/>
    </row>
    <row r="8" spans="1:14" ht="19.5" customHeight="1" x14ac:dyDescent="0.25">
      <c r="A8" s="4"/>
      <c r="B8" s="73" t="s">
        <v>62</v>
      </c>
      <c r="C8" s="78" t="s">
        <v>53</v>
      </c>
      <c r="D8" s="78"/>
      <c r="E8" s="79"/>
      <c r="F8" s="79"/>
      <c r="G8" s="78" t="s">
        <v>54</v>
      </c>
      <c r="H8" s="78"/>
      <c r="I8" s="78"/>
      <c r="J8" s="78"/>
      <c r="K8" s="78" t="s">
        <v>55</v>
      </c>
      <c r="L8" s="78"/>
      <c r="M8" s="78"/>
      <c r="N8" s="80"/>
    </row>
    <row r="9" spans="1:14" ht="19.5" customHeight="1" x14ac:dyDescent="0.25">
      <c r="A9" s="5"/>
      <c r="B9" s="74"/>
      <c r="C9" s="76" t="s">
        <v>48</v>
      </c>
      <c r="D9" s="76"/>
      <c r="E9" s="76" t="s">
        <v>21</v>
      </c>
      <c r="F9" s="76"/>
      <c r="G9" s="76" t="s">
        <v>48</v>
      </c>
      <c r="H9" s="76"/>
      <c r="I9" s="76" t="s">
        <v>21</v>
      </c>
      <c r="J9" s="76"/>
      <c r="K9" s="76" t="s">
        <v>48</v>
      </c>
      <c r="L9" s="76"/>
      <c r="M9" s="76" t="s">
        <v>21</v>
      </c>
      <c r="N9" s="77"/>
    </row>
    <row r="10" spans="1:14" ht="18.75" customHeight="1" thickBot="1" x14ac:dyDescent="0.3">
      <c r="A10" s="6"/>
      <c r="B10" s="75"/>
      <c r="C10" s="48" t="s">
        <v>58</v>
      </c>
      <c r="D10" s="54" t="s">
        <v>49</v>
      </c>
      <c r="E10" s="48" t="s">
        <v>58</v>
      </c>
      <c r="F10" s="7" t="s">
        <v>49</v>
      </c>
      <c r="G10" s="48" t="s">
        <v>58</v>
      </c>
      <c r="H10" s="54" t="s">
        <v>49</v>
      </c>
      <c r="I10" s="48" t="s">
        <v>58</v>
      </c>
      <c r="J10" s="7" t="s">
        <v>49</v>
      </c>
      <c r="K10" s="48" t="s">
        <v>58</v>
      </c>
      <c r="L10" s="54" t="s">
        <v>49</v>
      </c>
      <c r="M10" s="48" t="s">
        <v>58</v>
      </c>
      <c r="N10" s="11" t="s">
        <v>49</v>
      </c>
    </row>
    <row r="11" spans="1:14" x14ac:dyDescent="0.25">
      <c r="A11" s="42" t="s">
        <v>23</v>
      </c>
      <c r="B11" s="8" t="s">
        <v>50</v>
      </c>
      <c r="C11" s="50">
        <f>FBiH!C11</f>
        <v>14608</v>
      </c>
      <c r="D11" s="31">
        <f t="shared" ref="D11:D23" si="0">C11/C$36*100</f>
        <v>14.189274509232547</v>
      </c>
      <c r="E11" s="50">
        <f>FBiH!E11</f>
        <v>19825859</v>
      </c>
      <c r="F11" s="31">
        <f t="shared" ref="F11:F23" si="1">E11/E$36*100</f>
        <v>9.5362826618981504</v>
      </c>
      <c r="G11" s="50">
        <f>FBiH!G11</f>
        <v>353</v>
      </c>
      <c r="H11" s="69">
        <f t="shared" ref="H11:H23" si="2">G11/G$36*100</f>
        <v>2.5113830392714855</v>
      </c>
      <c r="I11" s="50">
        <f>FBiH!I11</f>
        <v>1832301</v>
      </c>
      <c r="J11" s="31">
        <f t="shared" ref="J11:J23" si="3">I11/I$36*100</f>
        <v>2.4346587927332952</v>
      </c>
      <c r="K11" s="50">
        <f>FBiH!K11</f>
        <v>14961</v>
      </c>
      <c r="L11" s="69">
        <f t="shared" ref="L11:L23" si="4">K11/K$36*100</f>
        <v>12.786414488022086</v>
      </c>
      <c r="M11" s="50">
        <f>FBiH!M11</f>
        <v>21658160</v>
      </c>
      <c r="N11" s="31">
        <f t="shared" ref="N11:N23" si="5">M11/M$36*100</f>
        <v>7.6487819982519172</v>
      </c>
    </row>
    <row r="12" spans="1:14" x14ac:dyDescent="0.25">
      <c r="A12" s="42" t="s">
        <v>24</v>
      </c>
      <c r="B12" s="8" t="s">
        <v>0</v>
      </c>
      <c r="C12" s="49">
        <f>FBiH!C12</f>
        <v>11400</v>
      </c>
      <c r="D12" s="31">
        <f t="shared" si="0"/>
        <v>11.073229011860011</v>
      </c>
      <c r="E12" s="49">
        <f>FBiH!E12</f>
        <v>18972546</v>
      </c>
      <c r="F12" s="31">
        <f t="shared" si="1"/>
        <v>9.1258371943362011</v>
      </c>
      <c r="G12" s="49">
        <f>FBiH!G12</f>
        <v>0</v>
      </c>
      <c r="H12" s="69">
        <f t="shared" si="2"/>
        <v>0</v>
      </c>
      <c r="I12" s="49">
        <f>FBiH!I12</f>
        <v>0</v>
      </c>
      <c r="J12" s="31">
        <f t="shared" si="3"/>
        <v>0</v>
      </c>
      <c r="K12" s="49">
        <f>FBiH!K12</f>
        <v>11400</v>
      </c>
      <c r="L12" s="69">
        <f t="shared" si="4"/>
        <v>9.7430068286512768</v>
      </c>
      <c r="M12" s="49">
        <f>FBiH!M12</f>
        <v>18972546</v>
      </c>
      <c r="N12" s="31">
        <f t="shared" si="5"/>
        <v>6.7003322676444546</v>
      </c>
    </row>
    <row r="13" spans="1:14" x14ac:dyDescent="0.25">
      <c r="A13" s="42" t="s">
        <v>25</v>
      </c>
      <c r="B13" s="8" t="s">
        <v>9</v>
      </c>
      <c r="C13" s="49">
        <f>RS!C11</f>
        <v>1473</v>
      </c>
      <c r="D13" s="31">
        <f t="shared" si="0"/>
        <v>1.4307777486377014</v>
      </c>
      <c r="E13" s="49">
        <f>RS!E11</f>
        <v>5836164.0800000001</v>
      </c>
      <c r="F13" s="31">
        <f t="shared" si="1"/>
        <v>2.8072080169689881</v>
      </c>
      <c r="G13" s="49">
        <f>RS!G11</f>
        <v>0</v>
      </c>
      <c r="H13" s="69">
        <f t="shared" si="2"/>
        <v>0</v>
      </c>
      <c r="I13" s="49">
        <f>RS!I11</f>
        <v>0</v>
      </c>
      <c r="J13" s="31">
        <f t="shared" si="3"/>
        <v>0</v>
      </c>
      <c r="K13" s="49">
        <f>RS!K11</f>
        <v>1473</v>
      </c>
      <c r="L13" s="69">
        <f t="shared" si="4"/>
        <v>1.2588990402283624</v>
      </c>
      <c r="M13" s="49">
        <f>RS!M11</f>
        <v>5836164.0800000001</v>
      </c>
      <c r="N13" s="31">
        <f t="shared" si="5"/>
        <v>2.0610959912544953</v>
      </c>
    </row>
    <row r="14" spans="1:14" x14ac:dyDescent="0.25">
      <c r="A14" s="42" t="s">
        <v>26</v>
      </c>
      <c r="B14" s="8" t="s">
        <v>1</v>
      </c>
      <c r="C14" s="49">
        <f>FBiH!C13</f>
        <v>1820</v>
      </c>
      <c r="D14" s="31">
        <f t="shared" si="0"/>
        <v>1.7678312983846682</v>
      </c>
      <c r="E14" s="49">
        <f>FBiH!E13</f>
        <v>4426163</v>
      </c>
      <c r="F14" s="31">
        <f t="shared" si="1"/>
        <v>2.1289943338967108</v>
      </c>
      <c r="G14" s="49">
        <f>FBiH!G13</f>
        <v>0</v>
      </c>
      <c r="H14" s="69">
        <f t="shared" si="2"/>
        <v>0</v>
      </c>
      <c r="I14" s="49">
        <f>FBiH!I13</f>
        <v>0</v>
      </c>
      <c r="J14" s="31">
        <f t="shared" si="3"/>
        <v>0</v>
      </c>
      <c r="K14" s="49">
        <f>FBiH!K13</f>
        <v>1820</v>
      </c>
      <c r="L14" s="69">
        <f t="shared" si="4"/>
        <v>1.5554624936969583</v>
      </c>
      <c r="M14" s="49">
        <f>FBiH!M13</f>
        <v>4426163</v>
      </c>
      <c r="N14" s="31">
        <f t="shared" si="5"/>
        <v>1.5631409074329816</v>
      </c>
    </row>
    <row r="15" spans="1:14" x14ac:dyDescent="0.25">
      <c r="A15" s="42" t="s">
        <v>27</v>
      </c>
      <c r="B15" s="8" t="s">
        <v>20</v>
      </c>
      <c r="C15" s="49">
        <f>FBiH!C14</f>
        <v>6617</v>
      </c>
      <c r="D15" s="31">
        <f t="shared" si="0"/>
        <v>6.4273295062699729</v>
      </c>
      <c r="E15" s="49">
        <f>FBiH!E14</f>
        <v>16145908</v>
      </c>
      <c r="F15" s="31">
        <f t="shared" si="1"/>
        <v>7.7662179742629389</v>
      </c>
      <c r="G15" s="49">
        <f>FBiH!G14</f>
        <v>0</v>
      </c>
      <c r="H15" s="69">
        <f t="shared" si="2"/>
        <v>0</v>
      </c>
      <c r="I15" s="49">
        <f>FBiH!I14</f>
        <v>0</v>
      </c>
      <c r="J15" s="31">
        <f t="shared" si="3"/>
        <v>0</v>
      </c>
      <c r="K15" s="49">
        <f>FBiH!K14</f>
        <v>6617</v>
      </c>
      <c r="L15" s="69">
        <f t="shared" si="4"/>
        <v>5.655217209226798</v>
      </c>
      <c r="M15" s="49">
        <f>FBiH!M14</f>
        <v>16145908</v>
      </c>
      <c r="N15" s="31">
        <f t="shared" si="5"/>
        <v>5.7020785909713299</v>
      </c>
    </row>
    <row r="16" spans="1:14" x14ac:dyDescent="0.25">
      <c r="A16" s="42" t="s">
        <v>28</v>
      </c>
      <c r="B16" s="8" t="s">
        <v>2</v>
      </c>
      <c r="C16" s="49">
        <f>FBiH!C15</f>
        <v>5587</v>
      </c>
      <c r="D16" s="31">
        <f t="shared" si="0"/>
        <v>5.4268535516896383</v>
      </c>
      <c r="E16" s="49">
        <f>FBiH!E15</f>
        <v>13593202</v>
      </c>
      <c r="F16" s="31">
        <f t="shared" si="1"/>
        <v>6.5383606608056315</v>
      </c>
      <c r="G16" s="49">
        <f>FBiH!G15</f>
        <v>510</v>
      </c>
      <c r="H16" s="69">
        <f t="shared" si="2"/>
        <v>3.6283437677859993</v>
      </c>
      <c r="I16" s="49">
        <f>FBiH!I15</f>
        <v>4197777</v>
      </c>
      <c r="J16" s="31">
        <f t="shared" si="3"/>
        <v>5.5777706190105203</v>
      </c>
      <c r="K16" s="49">
        <f>FBiH!K15</f>
        <v>6097</v>
      </c>
      <c r="L16" s="69">
        <f t="shared" si="4"/>
        <v>5.2107993538848101</v>
      </c>
      <c r="M16" s="49">
        <f>FBiH!M15</f>
        <v>17790979</v>
      </c>
      <c r="N16" s="31">
        <f t="shared" si="5"/>
        <v>6.2830508180971005</v>
      </c>
    </row>
    <row r="17" spans="1:14" x14ac:dyDescent="0.25">
      <c r="A17" s="42" t="s">
        <v>29</v>
      </c>
      <c r="B17" s="8" t="s">
        <v>10</v>
      </c>
      <c r="C17" s="49">
        <f>RS!C12</f>
        <v>2446</v>
      </c>
      <c r="D17" s="31">
        <f t="shared" si="0"/>
        <v>2.3758875581587358</v>
      </c>
      <c r="E17" s="49">
        <f>RS!E12</f>
        <v>6484863.5500000007</v>
      </c>
      <c r="F17" s="31">
        <f t="shared" si="1"/>
        <v>3.1192339175135007</v>
      </c>
      <c r="G17" s="49">
        <f>RS!G12</f>
        <v>0</v>
      </c>
      <c r="H17" s="69">
        <f t="shared" si="2"/>
        <v>0</v>
      </c>
      <c r="I17" s="49">
        <f>RS!I12</f>
        <v>0</v>
      </c>
      <c r="J17" s="31">
        <f t="shared" si="3"/>
        <v>0</v>
      </c>
      <c r="K17" s="49">
        <f>RS!K12</f>
        <v>2446</v>
      </c>
      <c r="L17" s="69">
        <f t="shared" si="4"/>
        <v>2.090473219550967</v>
      </c>
      <c r="M17" s="49">
        <f>RS!M12</f>
        <v>6484863.5500000007</v>
      </c>
      <c r="N17" s="31">
        <f t="shared" si="5"/>
        <v>2.2901902831246987</v>
      </c>
    </row>
    <row r="18" spans="1:14" x14ac:dyDescent="0.25">
      <c r="A18" s="42" t="s">
        <v>30</v>
      </c>
      <c r="B18" s="8" t="s">
        <v>11</v>
      </c>
      <c r="C18" s="49">
        <f>RS!C13</f>
        <v>3559</v>
      </c>
      <c r="D18" s="31">
        <f t="shared" si="0"/>
        <v>3.4569843906324365</v>
      </c>
      <c r="E18" s="49">
        <f>RS!E13</f>
        <v>9235087.709999999</v>
      </c>
      <c r="F18" s="31">
        <f t="shared" si="1"/>
        <v>4.4420979090985</v>
      </c>
      <c r="G18" s="49">
        <f>RS!G13</f>
        <v>1</v>
      </c>
      <c r="H18" s="69">
        <f t="shared" si="2"/>
        <v>7.1143995446784295E-3</v>
      </c>
      <c r="I18" s="49">
        <f>RS!I13</f>
        <v>340</v>
      </c>
      <c r="J18" s="31">
        <f t="shared" si="3"/>
        <v>4.517729289725435E-4</v>
      </c>
      <c r="K18" s="49">
        <f>RS!K13</f>
        <v>3560</v>
      </c>
      <c r="L18" s="69">
        <f t="shared" si="4"/>
        <v>3.0425530096489952</v>
      </c>
      <c r="M18" s="49">
        <f>RS!M13</f>
        <v>9235427.709999999</v>
      </c>
      <c r="N18" s="31">
        <f t="shared" si="5"/>
        <v>3.2615777708911984</v>
      </c>
    </row>
    <row r="19" spans="1:14" x14ac:dyDescent="0.25">
      <c r="A19" s="42" t="s">
        <v>31</v>
      </c>
      <c r="B19" s="8" t="s">
        <v>3</v>
      </c>
      <c r="C19" s="49">
        <f>FBiH!C16</f>
        <v>9604</v>
      </c>
      <c r="D19" s="31">
        <f t="shared" si="0"/>
        <v>9.3287097745529426</v>
      </c>
      <c r="E19" s="49">
        <f>FBiH!E16</f>
        <v>20929882</v>
      </c>
      <c r="F19" s="31">
        <f t="shared" si="1"/>
        <v>10.067320201973301</v>
      </c>
      <c r="G19" s="49">
        <f>FBiH!G16</f>
        <v>0</v>
      </c>
      <c r="H19" s="69">
        <f t="shared" si="2"/>
        <v>0</v>
      </c>
      <c r="I19" s="49">
        <f>FBiH!I16</f>
        <v>0</v>
      </c>
      <c r="J19" s="31">
        <f t="shared" si="3"/>
        <v>0</v>
      </c>
      <c r="K19" s="49">
        <f>FBiH!K16</f>
        <v>9604</v>
      </c>
      <c r="L19" s="69">
        <f t="shared" si="4"/>
        <v>8.2080559282777958</v>
      </c>
      <c r="M19" s="49">
        <f>FBiH!M16</f>
        <v>20929882</v>
      </c>
      <c r="N19" s="31">
        <f t="shared" si="5"/>
        <v>7.3915838033857373</v>
      </c>
    </row>
    <row r="20" spans="1:14" x14ac:dyDescent="0.25">
      <c r="A20" s="42" t="s">
        <v>32</v>
      </c>
      <c r="B20" s="8" t="s">
        <v>19</v>
      </c>
      <c r="C20" s="49">
        <f>RS!C14</f>
        <v>944</v>
      </c>
      <c r="D20" s="31">
        <f t="shared" si="0"/>
        <v>0.91694106905226769</v>
      </c>
      <c r="E20" s="49">
        <f>RS!E14</f>
        <v>2454195.1799999997</v>
      </c>
      <c r="F20" s="31">
        <f t="shared" si="1"/>
        <v>1.180473388010477</v>
      </c>
      <c r="G20" s="49">
        <f>RS!G14</f>
        <v>0</v>
      </c>
      <c r="H20" s="69">
        <f t="shared" si="2"/>
        <v>0</v>
      </c>
      <c r="I20" s="49">
        <f>RS!I14</f>
        <v>0</v>
      </c>
      <c r="J20" s="31">
        <f t="shared" si="3"/>
        <v>0</v>
      </c>
      <c r="K20" s="49">
        <f>RS!K14</f>
        <v>944</v>
      </c>
      <c r="L20" s="69">
        <f t="shared" si="4"/>
        <v>0.80678933739007064</v>
      </c>
      <c r="M20" s="49">
        <f>RS!M14</f>
        <v>2454195.1799999997</v>
      </c>
      <c r="N20" s="31">
        <f t="shared" si="5"/>
        <v>0.86672200745495553</v>
      </c>
    </row>
    <row r="21" spans="1:14" x14ac:dyDescent="0.25">
      <c r="A21" s="42" t="s">
        <v>33</v>
      </c>
      <c r="B21" s="8" t="s">
        <v>57</v>
      </c>
      <c r="C21" s="49">
        <f>RS!C15</f>
        <v>893</v>
      </c>
      <c r="D21" s="31">
        <f t="shared" si="0"/>
        <v>0.86740293926236745</v>
      </c>
      <c r="E21" s="49">
        <f>RS!E15</f>
        <v>3623449.59</v>
      </c>
      <c r="F21" s="31">
        <f t="shared" si="1"/>
        <v>1.742887382654086</v>
      </c>
      <c r="G21" s="49">
        <f>RS!G15</f>
        <v>1357</v>
      </c>
      <c r="H21" s="69">
        <f t="shared" si="2"/>
        <v>9.6542401821286283</v>
      </c>
      <c r="I21" s="49">
        <f>RS!I15</f>
        <v>9399616.6199999992</v>
      </c>
      <c r="J21" s="31">
        <f t="shared" si="3"/>
        <v>12.489683328342348</v>
      </c>
      <c r="K21" s="49">
        <f>RS!K15</f>
        <v>2250</v>
      </c>
      <c r="L21" s="69">
        <f t="shared" si="4"/>
        <v>1.92296187407591</v>
      </c>
      <c r="M21" s="49">
        <f>RS!M15</f>
        <v>13023066.209999999</v>
      </c>
      <c r="N21" s="31">
        <f t="shared" si="5"/>
        <v>4.5992177723819019</v>
      </c>
    </row>
    <row r="22" spans="1:14" x14ac:dyDescent="0.25">
      <c r="A22" s="42" t="s">
        <v>34</v>
      </c>
      <c r="B22" s="8" t="s">
        <v>4</v>
      </c>
      <c r="C22" s="49">
        <f>FBiH!C17</f>
        <v>2882</v>
      </c>
      <c r="D22" s="31">
        <f t="shared" si="0"/>
        <v>2.7993900010684696</v>
      </c>
      <c r="E22" s="49">
        <f>FBiH!E17</f>
        <v>8373545</v>
      </c>
      <c r="F22" s="31">
        <f t="shared" si="1"/>
        <v>4.0276939325617089</v>
      </c>
      <c r="G22" s="49">
        <f>FBiH!G17</f>
        <v>1570</v>
      </c>
      <c r="H22" s="69">
        <f t="shared" si="2"/>
        <v>11.169607285145133</v>
      </c>
      <c r="I22" s="49">
        <f>FBiH!I17</f>
        <v>15254892</v>
      </c>
      <c r="J22" s="31">
        <f t="shared" si="3"/>
        <v>20.269844823528889</v>
      </c>
      <c r="K22" s="49">
        <f>FBiH!K17</f>
        <v>4452</v>
      </c>
      <c r="L22" s="69">
        <f t="shared" si="4"/>
        <v>3.8049005615048674</v>
      </c>
      <c r="M22" s="49">
        <f>FBiH!M17</f>
        <v>23628437</v>
      </c>
      <c r="N22" s="31">
        <f t="shared" si="5"/>
        <v>8.3446037693151016</v>
      </c>
    </row>
    <row r="23" spans="1:14" x14ac:dyDescent="0.25">
      <c r="A23" s="42" t="s">
        <v>35</v>
      </c>
      <c r="B23" s="8" t="s">
        <v>14</v>
      </c>
      <c r="C23" s="49">
        <f>RS!C16</f>
        <v>380</v>
      </c>
      <c r="D23" s="31">
        <f t="shared" si="0"/>
        <v>0.36910763372866706</v>
      </c>
      <c r="E23" s="49">
        <f>RS!E16</f>
        <v>1360922.37</v>
      </c>
      <c r="F23" s="31">
        <f t="shared" si="1"/>
        <v>0.65460671344532106</v>
      </c>
      <c r="G23" s="49">
        <f>RS!G16</f>
        <v>0</v>
      </c>
      <c r="H23" s="70">
        <f t="shared" si="2"/>
        <v>0</v>
      </c>
      <c r="I23" s="49">
        <f>RS!I16</f>
        <v>0</v>
      </c>
      <c r="J23" s="31">
        <f t="shared" si="3"/>
        <v>0</v>
      </c>
      <c r="K23" s="49">
        <f>RS!K16</f>
        <v>380</v>
      </c>
      <c r="L23" s="70">
        <f t="shared" si="4"/>
        <v>0.32476689428837591</v>
      </c>
      <c r="M23" s="49">
        <f>RS!M16</f>
        <v>1360922.37</v>
      </c>
      <c r="N23" s="31">
        <f t="shared" si="5"/>
        <v>0.48062247784088474</v>
      </c>
    </row>
    <row r="24" spans="1:14" x14ac:dyDescent="0.25">
      <c r="A24" s="42" t="s">
        <v>36</v>
      </c>
      <c r="B24" s="8" t="s">
        <v>15</v>
      </c>
      <c r="C24" s="49">
        <f>RS!C17</f>
        <v>1715</v>
      </c>
      <c r="D24" s="31">
        <f t="shared" ref="D24:D35" si="6">C24/C$36*100</f>
        <v>1.6658410311701684</v>
      </c>
      <c r="E24" s="49">
        <f>RS!E17</f>
        <v>5382011.6099999994</v>
      </c>
      <c r="F24" s="31">
        <f t="shared" ref="F24:F35" si="7">E24/E$36*100</f>
        <v>2.5887596599258345</v>
      </c>
      <c r="G24" s="49">
        <f>RS!G17</f>
        <v>0</v>
      </c>
      <c r="H24" s="70">
        <f t="shared" ref="H24:H35" si="8">G24/G$36*100</f>
        <v>0</v>
      </c>
      <c r="I24" s="49">
        <f>RS!I17</f>
        <v>0</v>
      </c>
      <c r="J24" s="31">
        <f t="shared" ref="J24:J35" si="9">I24/I$36*100</f>
        <v>0</v>
      </c>
      <c r="K24" s="49">
        <f>RS!K17</f>
        <v>1715</v>
      </c>
      <c r="L24" s="70">
        <f t="shared" ref="L24:L35" si="10">K24/K$36*100</f>
        <v>1.4657242729067492</v>
      </c>
      <c r="M24" s="49">
        <f>RS!M17</f>
        <v>5382011.6099999994</v>
      </c>
      <c r="N24" s="31">
        <f t="shared" ref="N24:N35" si="11">M24/M$36*100</f>
        <v>1.900707794057797</v>
      </c>
    </row>
    <row r="25" spans="1:14" x14ac:dyDescent="0.25">
      <c r="A25" s="42" t="s">
        <v>37</v>
      </c>
      <c r="B25" s="8" t="s">
        <v>16</v>
      </c>
      <c r="C25" s="49">
        <f>RS!C18</f>
        <v>1180</v>
      </c>
      <c r="D25" s="31">
        <f t="shared" si="6"/>
        <v>1.1461763363153343</v>
      </c>
      <c r="E25" s="49">
        <f>RS!E18</f>
        <v>3368544.99</v>
      </c>
      <c r="F25" s="31">
        <f t="shared" si="7"/>
        <v>1.6202776981295428</v>
      </c>
      <c r="G25" s="49">
        <f>RS!G18</f>
        <v>0</v>
      </c>
      <c r="H25" s="70">
        <f t="shared" si="8"/>
        <v>0</v>
      </c>
      <c r="I25" s="49">
        <f>RS!I18</f>
        <v>0</v>
      </c>
      <c r="J25" s="31">
        <f t="shared" si="9"/>
        <v>0</v>
      </c>
      <c r="K25" s="49">
        <f>RS!K18</f>
        <v>1180</v>
      </c>
      <c r="L25" s="70">
        <f t="shared" si="10"/>
        <v>1.0084866717375884</v>
      </c>
      <c r="M25" s="49">
        <f>RS!M18</f>
        <v>3368544.99</v>
      </c>
      <c r="N25" s="31">
        <f t="shared" si="11"/>
        <v>1.1896332042894542</v>
      </c>
    </row>
    <row r="26" spans="1:14" x14ac:dyDescent="0.25">
      <c r="A26" s="42" t="s">
        <v>38</v>
      </c>
      <c r="B26" s="8" t="s">
        <v>8</v>
      </c>
      <c r="C26" s="49">
        <f>RS!C19</f>
        <v>2976</v>
      </c>
      <c r="D26" s="31">
        <f t="shared" si="6"/>
        <v>2.8906955736224029</v>
      </c>
      <c r="E26" s="49">
        <f>RS!E19</f>
        <v>6421626.5899999999</v>
      </c>
      <c r="F26" s="31">
        <f t="shared" si="7"/>
        <v>3.0888167978699506</v>
      </c>
      <c r="G26" s="49">
        <f>RS!G19</f>
        <v>0</v>
      </c>
      <c r="H26" s="70">
        <f t="shared" si="8"/>
        <v>0</v>
      </c>
      <c r="I26" s="49">
        <f>RS!I19</f>
        <v>0</v>
      </c>
      <c r="J26" s="31">
        <f t="shared" si="9"/>
        <v>0</v>
      </c>
      <c r="K26" s="49">
        <f>RS!K19</f>
        <v>2976</v>
      </c>
      <c r="L26" s="70">
        <f t="shared" si="10"/>
        <v>2.54343757211107</v>
      </c>
      <c r="M26" s="49">
        <f>RS!M19</f>
        <v>6421626.5899999999</v>
      </c>
      <c r="N26" s="31">
        <f t="shared" si="11"/>
        <v>2.2678575585870568</v>
      </c>
    </row>
    <row r="27" spans="1:14" x14ac:dyDescent="0.25">
      <c r="A27" s="42" t="s">
        <v>39</v>
      </c>
      <c r="B27" s="8" t="s">
        <v>12</v>
      </c>
      <c r="C27" s="49">
        <f>RS!C20</f>
        <v>1022</v>
      </c>
      <c r="D27" s="31">
        <f t="shared" si="6"/>
        <v>0.99270526755446764</v>
      </c>
      <c r="E27" s="49">
        <f>RS!E20</f>
        <v>3359024.6</v>
      </c>
      <c r="F27" s="31">
        <f t="shared" si="7"/>
        <v>1.6156983691788269</v>
      </c>
      <c r="G27" s="49">
        <f>RS!G20</f>
        <v>0</v>
      </c>
      <c r="H27" s="70">
        <f t="shared" si="8"/>
        <v>0</v>
      </c>
      <c r="I27" s="49">
        <f>RS!I20</f>
        <v>0</v>
      </c>
      <c r="J27" s="31">
        <f t="shared" si="9"/>
        <v>0</v>
      </c>
      <c r="K27" s="49">
        <f>RS!K20</f>
        <v>1022</v>
      </c>
      <c r="L27" s="70">
        <f t="shared" si="10"/>
        <v>0.87345201569136899</v>
      </c>
      <c r="M27" s="49">
        <f>RS!M20</f>
        <v>3359024.6</v>
      </c>
      <c r="N27" s="31">
        <f t="shared" si="11"/>
        <v>1.1862709894176304</v>
      </c>
    </row>
    <row r="28" spans="1:14" x14ac:dyDescent="0.25">
      <c r="A28" s="42" t="s">
        <v>40</v>
      </c>
      <c r="B28" s="8" t="s">
        <v>52</v>
      </c>
      <c r="C28" s="49">
        <f>RS!C21</f>
        <v>1163</v>
      </c>
      <c r="D28" s="31">
        <f t="shared" si="6"/>
        <v>1.1296636263853677</v>
      </c>
      <c r="E28" s="49">
        <f>RS!E21</f>
        <v>3306567.84</v>
      </c>
      <c r="F28" s="31">
        <f t="shared" si="7"/>
        <v>1.5904665499226045</v>
      </c>
      <c r="G28" s="49">
        <f>RS!G21</f>
        <v>0</v>
      </c>
      <c r="H28" s="70">
        <f t="shared" si="8"/>
        <v>0</v>
      </c>
      <c r="I28" s="49">
        <f>RS!I21</f>
        <v>0</v>
      </c>
      <c r="J28" s="31">
        <f t="shared" si="9"/>
        <v>0</v>
      </c>
      <c r="K28" s="49">
        <f>RS!K21</f>
        <v>1163</v>
      </c>
      <c r="L28" s="70">
        <f t="shared" si="10"/>
        <v>0.99395762646679253</v>
      </c>
      <c r="M28" s="49">
        <f>RS!M21</f>
        <v>3306567.84</v>
      </c>
      <c r="N28" s="31">
        <f t="shared" si="11"/>
        <v>1.1677453934494308</v>
      </c>
    </row>
    <row r="29" spans="1:14" x14ac:dyDescent="0.25">
      <c r="A29" s="42" t="s">
        <v>41</v>
      </c>
      <c r="B29" s="8" t="s">
        <v>5</v>
      </c>
      <c r="C29" s="49">
        <f>FBiH!C18</f>
        <v>9420</v>
      </c>
      <c r="D29" s="31">
        <f t="shared" si="6"/>
        <v>9.1499839729580081</v>
      </c>
      <c r="E29" s="49">
        <f>FBiH!E18</f>
        <v>22274444</v>
      </c>
      <c r="F29" s="31">
        <f t="shared" si="7"/>
        <v>10.714057540741175</v>
      </c>
      <c r="G29" s="49">
        <f>FBiH!G18</f>
        <v>607</v>
      </c>
      <c r="H29" s="70">
        <f t="shared" si="8"/>
        <v>4.318440523619806</v>
      </c>
      <c r="I29" s="49">
        <f>FBiH!I18</f>
        <v>2676919</v>
      </c>
      <c r="J29" s="31">
        <f t="shared" si="9"/>
        <v>3.5569398154478002</v>
      </c>
      <c r="K29" s="49">
        <f>FBiH!K18</f>
        <v>10027</v>
      </c>
      <c r="L29" s="70">
        <f t="shared" si="10"/>
        <v>8.5695727606040659</v>
      </c>
      <c r="M29" s="49">
        <f>FBiH!M18</f>
        <v>24951363</v>
      </c>
      <c r="N29" s="31">
        <f t="shared" si="11"/>
        <v>8.8118074733148593</v>
      </c>
    </row>
    <row r="30" spans="1:14" x14ac:dyDescent="0.25">
      <c r="A30" s="42" t="s">
        <v>42</v>
      </c>
      <c r="B30" s="8" t="s">
        <v>18</v>
      </c>
      <c r="C30" s="49">
        <f>RS!C22</f>
        <v>236</v>
      </c>
      <c r="D30" s="31">
        <f t="shared" si="6"/>
        <v>0.22923526726306692</v>
      </c>
      <c r="E30" s="49">
        <f>RS!E22</f>
        <v>651133.68999999994</v>
      </c>
      <c r="F30" s="31">
        <f t="shared" si="7"/>
        <v>0.31319676582612455</v>
      </c>
      <c r="G30" s="49">
        <f>RS!G22</f>
        <v>0</v>
      </c>
      <c r="H30" s="70">
        <f t="shared" si="8"/>
        <v>0</v>
      </c>
      <c r="I30" s="49">
        <f>RS!I22</f>
        <v>0</v>
      </c>
      <c r="J30" s="31">
        <f t="shared" si="9"/>
        <v>0</v>
      </c>
      <c r="K30" s="49">
        <f>RS!K22</f>
        <v>236</v>
      </c>
      <c r="L30" s="70">
        <f t="shared" si="10"/>
        <v>0.20169733434751766</v>
      </c>
      <c r="M30" s="49">
        <f>RS!M22</f>
        <v>651133.68999999994</v>
      </c>
      <c r="N30" s="31">
        <f t="shared" si="11"/>
        <v>0.22995395945580532</v>
      </c>
    </row>
    <row r="31" spans="1:14" x14ac:dyDescent="0.25">
      <c r="A31" s="42" t="s">
        <v>43</v>
      </c>
      <c r="B31" s="8" t="s">
        <v>17</v>
      </c>
      <c r="C31" s="49">
        <f>RS!C23</f>
        <v>1306</v>
      </c>
      <c r="D31" s="31">
        <f t="shared" si="6"/>
        <v>1.2685646569727345</v>
      </c>
      <c r="E31" s="49">
        <f>RS!E23</f>
        <v>4100523.9799000002</v>
      </c>
      <c r="F31" s="31">
        <f t="shared" si="7"/>
        <v>1.9723612345986101</v>
      </c>
      <c r="G31" s="49">
        <f>RS!G23</f>
        <v>0</v>
      </c>
      <c r="H31" s="70">
        <f t="shared" si="8"/>
        <v>0</v>
      </c>
      <c r="I31" s="49">
        <f>RS!I23</f>
        <v>0</v>
      </c>
      <c r="J31" s="31">
        <f t="shared" si="9"/>
        <v>0</v>
      </c>
      <c r="K31" s="49">
        <f>RS!K23</f>
        <v>1306</v>
      </c>
      <c r="L31" s="70">
        <f t="shared" si="10"/>
        <v>1.1161725366858393</v>
      </c>
      <c r="M31" s="49">
        <f>RS!M23</f>
        <v>4100523.9799000002</v>
      </c>
      <c r="N31" s="31">
        <f t="shared" si="11"/>
        <v>1.4481384383927087</v>
      </c>
    </row>
    <row r="32" spans="1:14" x14ac:dyDescent="0.25">
      <c r="A32" s="42" t="s">
        <v>44</v>
      </c>
      <c r="B32" s="8" t="s">
        <v>6</v>
      </c>
      <c r="C32" s="49">
        <f>FBiH!C19</f>
        <v>6273</v>
      </c>
      <c r="D32" s="31">
        <f t="shared" si="6"/>
        <v>6.0931899641577063</v>
      </c>
      <c r="E32" s="49">
        <f>FBiH!E19</f>
        <v>11270109</v>
      </c>
      <c r="F32" s="31">
        <f t="shared" si="7"/>
        <v>5.4209477155265908</v>
      </c>
      <c r="G32" s="49">
        <f>FBiH!G19</f>
        <v>3627</v>
      </c>
      <c r="H32" s="70">
        <f t="shared" si="8"/>
        <v>25.803927148548659</v>
      </c>
      <c r="I32" s="49">
        <f>FBiH!I19</f>
        <v>6955627</v>
      </c>
      <c r="J32" s="31">
        <f t="shared" si="9"/>
        <v>9.2422470077367809</v>
      </c>
      <c r="K32" s="49">
        <f>FBiH!K19</f>
        <v>9900</v>
      </c>
      <c r="L32" s="70">
        <f t="shared" si="10"/>
        <v>8.4610322459340033</v>
      </c>
      <c r="M32" s="49">
        <f>FBiH!M19</f>
        <v>18225736</v>
      </c>
      <c r="N32" s="31">
        <f t="shared" si="11"/>
        <v>6.4365893234555438</v>
      </c>
    </row>
    <row r="33" spans="1:14" x14ac:dyDescent="0.25">
      <c r="A33" s="42" t="s">
        <v>45</v>
      </c>
      <c r="B33" s="8" t="s">
        <v>7</v>
      </c>
      <c r="C33" s="49">
        <f>FBiH!C20</f>
        <v>11735</v>
      </c>
      <c r="D33" s="31">
        <f t="shared" si="6"/>
        <v>11.398626531068178</v>
      </c>
      <c r="E33" s="49">
        <f>FBiH!E20</f>
        <v>9353890</v>
      </c>
      <c r="F33" s="31">
        <f t="shared" si="7"/>
        <v>4.4992420771429114</v>
      </c>
      <c r="G33" s="49">
        <f>FBiH!G20</f>
        <v>3084</v>
      </c>
      <c r="H33" s="70">
        <f t="shared" si="8"/>
        <v>21.940808195788275</v>
      </c>
      <c r="I33" s="49">
        <f>FBiH!I20</f>
        <v>18319860</v>
      </c>
      <c r="J33" s="31">
        <f t="shared" si="9"/>
        <v>24.342402384020414</v>
      </c>
      <c r="K33" s="49">
        <f>FBiH!K20</f>
        <v>14819</v>
      </c>
      <c r="L33" s="70">
        <f t="shared" si="10"/>
        <v>12.66505422752485</v>
      </c>
      <c r="M33" s="49">
        <f>FBiH!M20</f>
        <v>27673750</v>
      </c>
      <c r="N33" s="31">
        <f t="shared" si="11"/>
        <v>9.773243933193033</v>
      </c>
    </row>
    <row r="34" spans="1:14" x14ac:dyDescent="0.25">
      <c r="A34" s="42" t="s">
        <v>46</v>
      </c>
      <c r="B34" s="8" t="s">
        <v>56</v>
      </c>
      <c r="C34" s="49">
        <f>FBiH!C21</f>
        <v>317</v>
      </c>
      <c r="D34" s="31">
        <f t="shared" si="6"/>
        <v>0.307913473399967</v>
      </c>
      <c r="E34" s="49">
        <f>FBiH!E21</f>
        <v>243271</v>
      </c>
      <c r="F34" s="31">
        <f t="shared" si="7"/>
        <v>0.11701389682245923</v>
      </c>
      <c r="G34" s="49">
        <f>FBiH!G21</f>
        <v>2676</v>
      </c>
      <c r="H34" s="70">
        <f t="shared" si="8"/>
        <v>19.038133181559477</v>
      </c>
      <c r="I34" s="49">
        <f>FBiH!I21</f>
        <v>14651589</v>
      </c>
      <c r="J34" s="31">
        <f t="shared" si="9"/>
        <v>19.468209637152643</v>
      </c>
      <c r="K34" s="49">
        <f>FBiH!K21</f>
        <v>2993</v>
      </c>
      <c r="L34" s="70">
        <f t="shared" si="10"/>
        <v>2.557966617381866</v>
      </c>
      <c r="M34" s="49">
        <f>FBiH!M21</f>
        <v>14894860</v>
      </c>
      <c r="N34" s="31">
        <f t="shared" si="11"/>
        <v>5.2602592756948212</v>
      </c>
    </row>
    <row r="35" spans="1:14" x14ac:dyDescent="0.25">
      <c r="A35" s="42" t="s">
        <v>47</v>
      </c>
      <c r="B35" s="8" t="s">
        <v>22</v>
      </c>
      <c r="C35" s="49">
        <f>RS!C24</f>
        <v>3395</v>
      </c>
      <c r="D35" s="31">
        <f t="shared" si="6"/>
        <v>3.2976853066021703</v>
      </c>
      <c r="E35" s="49">
        <f>RS!E24</f>
        <v>6906303.3499999996</v>
      </c>
      <c r="F35" s="31">
        <f t="shared" si="7"/>
        <v>3.3219474068898656</v>
      </c>
      <c r="G35" s="49">
        <f>RS!G24</f>
        <v>271</v>
      </c>
      <c r="H35" s="70">
        <f t="shared" si="8"/>
        <v>1.9280022766078542</v>
      </c>
      <c r="I35" s="49">
        <f>RS!I24</f>
        <v>1970125.17</v>
      </c>
      <c r="J35" s="31">
        <f t="shared" si="9"/>
        <v>2.6177918190983238</v>
      </c>
      <c r="K35" s="49">
        <f>RS!K24</f>
        <v>3666</v>
      </c>
      <c r="L35" s="70">
        <f t="shared" si="10"/>
        <v>3.1331458801610159</v>
      </c>
      <c r="M35" s="49">
        <f>RS!M24</f>
        <v>8876428.5199999996</v>
      </c>
      <c r="N35" s="31">
        <f t="shared" si="11"/>
        <v>3.1347938454857616</v>
      </c>
    </row>
    <row r="36" spans="1:14" ht="15.75" thickBot="1" x14ac:dyDescent="0.3">
      <c r="A36" s="56"/>
      <c r="B36" s="57" t="s">
        <v>51</v>
      </c>
      <c r="C36" s="63">
        <f t="shared" ref="C36:N36" si="12">SUM(C11:C35)</f>
        <v>102951</v>
      </c>
      <c r="D36" s="58">
        <f t="shared" si="12"/>
        <v>99.999999999999986</v>
      </c>
      <c r="E36" s="63">
        <f t="shared" si="12"/>
        <v>207899238.12989998</v>
      </c>
      <c r="F36" s="58">
        <f t="shared" si="12"/>
        <v>100.00000000000001</v>
      </c>
      <c r="G36" s="63">
        <f t="shared" si="12"/>
        <v>14056</v>
      </c>
      <c r="H36" s="58">
        <f t="shared" si="12"/>
        <v>100</v>
      </c>
      <c r="I36" s="63">
        <f t="shared" si="12"/>
        <v>75259046.790000007</v>
      </c>
      <c r="J36" s="59">
        <f t="shared" si="12"/>
        <v>99.999999999999986</v>
      </c>
      <c r="K36" s="72">
        <f t="shared" si="12"/>
        <v>117007</v>
      </c>
      <c r="L36" s="58">
        <f t="shared" si="12"/>
        <v>99.999999999999986</v>
      </c>
      <c r="M36" s="72">
        <f>SUM(M11:M35)+1</f>
        <v>283158285.91989994</v>
      </c>
      <c r="N36" s="59">
        <f t="shared" si="12"/>
        <v>99.999999646840635</v>
      </c>
    </row>
    <row r="39" spans="1:14" x14ac:dyDescent="0.25">
      <c r="B39" s="43" t="s">
        <v>65</v>
      </c>
    </row>
    <row r="40" spans="1:14" x14ac:dyDescent="0.25">
      <c r="C40" s="12"/>
      <c r="D40" s="12"/>
      <c r="H40" s="13"/>
      <c r="I40" s="13"/>
    </row>
    <row r="41" spans="1:14" x14ac:dyDescent="0.25">
      <c r="C41" s="36"/>
    </row>
    <row r="42" spans="1:14" x14ac:dyDescent="0.25">
      <c r="B42" s="45"/>
      <c r="C42" s="9"/>
    </row>
    <row r="43" spans="1:14" x14ac:dyDescent="0.25">
      <c r="B43" s="45"/>
    </row>
    <row r="44" spans="1:14" x14ac:dyDescent="0.25">
      <c r="B44" s="45"/>
      <c r="C44" s="9"/>
      <c r="E44" s="37"/>
      <c r="F44" s="37"/>
    </row>
    <row r="45" spans="1:14" x14ac:dyDescent="0.25">
      <c r="B45" s="45"/>
      <c r="C45" s="9"/>
      <c r="D45" s="19"/>
      <c r="I45" s="9"/>
    </row>
    <row r="46" spans="1:14" x14ac:dyDescent="0.25">
      <c r="B46" s="45"/>
      <c r="C46" s="9"/>
      <c r="I46" s="9"/>
    </row>
    <row r="47" spans="1:14" x14ac:dyDescent="0.25">
      <c r="B47" s="45"/>
    </row>
    <row r="48" spans="1:14" x14ac:dyDescent="0.25">
      <c r="B48" s="45"/>
      <c r="C48" s="46"/>
      <c r="D48" s="46"/>
      <c r="E48" s="46"/>
      <c r="F48" s="46"/>
    </row>
    <row r="49" spans="2:6" x14ac:dyDescent="0.25">
      <c r="B49" s="45"/>
      <c r="C49" s="46"/>
      <c r="D49" s="46"/>
      <c r="E49" s="46"/>
      <c r="F49" s="46"/>
    </row>
    <row r="50" spans="2:6" x14ac:dyDescent="0.25">
      <c r="B50" s="45"/>
      <c r="C50" s="46"/>
      <c r="D50" s="47"/>
      <c r="E50" s="46"/>
      <c r="F50" s="46"/>
    </row>
    <row r="51" spans="2:6" x14ac:dyDescent="0.25">
      <c r="B51" s="45"/>
      <c r="C51" s="46"/>
      <c r="D51" s="46"/>
      <c r="E51" s="46"/>
      <c r="F51" s="46"/>
    </row>
    <row r="52" spans="2:6" x14ac:dyDescent="0.25">
      <c r="B52" s="45"/>
      <c r="C52" s="46"/>
      <c r="D52" s="46"/>
      <c r="E52" s="46"/>
      <c r="F52" s="46"/>
    </row>
    <row r="53" spans="2:6" x14ac:dyDescent="0.25">
      <c r="B53" s="45"/>
      <c r="C53" s="46"/>
      <c r="D53" s="46"/>
      <c r="E53" s="46"/>
      <c r="F53" s="46"/>
    </row>
    <row r="54" spans="2:6" x14ac:dyDescent="0.25">
      <c r="B54" s="45"/>
      <c r="C54" s="46"/>
      <c r="D54" s="46"/>
      <c r="E54" s="46"/>
      <c r="F54" s="46"/>
    </row>
    <row r="55" spans="2:6" x14ac:dyDescent="0.25">
      <c r="B55" s="45"/>
      <c r="C55" s="46"/>
      <c r="D55" s="46"/>
      <c r="E55" s="46"/>
      <c r="F55" s="46"/>
    </row>
    <row r="56" spans="2:6" x14ac:dyDescent="0.25">
      <c r="B56" s="45"/>
      <c r="C56" s="46"/>
      <c r="D56" s="46"/>
      <c r="E56" s="46"/>
      <c r="F56" s="46"/>
    </row>
    <row r="57" spans="2:6" x14ac:dyDescent="0.25">
      <c r="B57" s="45"/>
      <c r="C57" s="46"/>
      <c r="D57" s="46"/>
      <c r="E57" s="46"/>
      <c r="F57" s="46"/>
    </row>
    <row r="58" spans="2:6" x14ac:dyDescent="0.25">
      <c r="B58" s="45"/>
      <c r="C58" s="46"/>
      <c r="D58" s="46"/>
      <c r="E58" s="46"/>
      <c r="F58" s="46"/>
    </row>
    <row r="59" spans="2:6" x14ac:dyDescent="0.25">
      <c r="B59" s="45"/>
      <c r="C59" s="46"/>
      <c r="D59" s="46"/>
      <c r="E59" s="46"/>
      <c r="F59" s="46"/>
    </row>
    <row r="60" spans="2:6" x14ac:dyDescent="0.25">
      <c r="B60" s="45"/>
      <c r="C60" s="46"/>
      <c r="D60" s="46"/>
      <c r="E60" s="46"/>
      <c r="F60" s="46"/>
    </row>
    <row r="61" spans="2:6" x14ac:dyDescent="0.25">
      <c r="B61" s="45"/>
      <c r="C61" s="46"/>
      <c r="D61" s="46"/>
      <c r="E61" s="46"/>
      <c r="F61" s="46"/>
    </row>
    <row r="62" spans="2:6" x14ac:dyDescent="0.25">
      <c r="B62" s="45"/>
      <c r="C62" s="46"/>
      <c r="D62" s="46"/>
      <c r="E62" s="46"/>
      <c r="F62" s="46"/>
    </row>
    <row r="63" spans="2:6" x14ac:dyDescent="0.25">
      <c r="B63" s="45"/>
      <c r="C63" s="46"/>
      <c r="D63" s="46"/>
      <c r="E63" s="46"/>
      <c r="F63" s="46"/>
    </row>
    <row r="64" spans="2:6" x14ac:dyDescent="0.25">
      <c r="B64" s="45"/>
      <c r="C64" s="46"/>
      <c r="D64" s="46"/>
      <c r="E64" s="46"/>
      <c r="F64" s="46"/>
    </row>
    <row r="65" spans="2:6" x14ac:dyDescent="0.25">
      <c r="B65" s="45"/>
      <c r="C65" s="46"/>
      <c r="D65" s="46"/>
      <c r="E65" s="46"/>
      <c r="F65" s="46"/>
    </row>
    <row r="66" spans="2:6" x14ac:dyDescent="0.25">
      <c r="B66" s="45"/>
      <c r="C66" s="46"/>
      <c r="D66" s="46"/>
      <c r="E66" s="46"/>
      <c r="F66" s="46"/>
    </row>
    <row r="67" spans="2:6" x14ac:dyDescent="0.25">
      <c r="B67" s="45"/>
      <c r="C67" s="46"/>
      <c r="D67" s="46"/>
      <c r="E67" s="46"/>
      <c r="F67" s="46"/>
    </row>
    <row r="68" spans="2:6" x14ac:dyDescent="0.25">
      <c r="B68" s="45"/>
      <c r="C68" s="46"/>
      <c r="D68" s="46"/>
      <c r="E68" s="46"/>
      <c r="F68" s="46"/>
    </row>
    <row r="69" spans="2:6" x14ac:dyDescent="0.25">
      <c r="B69" s="45"/>
      <c r="C69" s="46"/>
      <c r="D69" s="46"/>
      <c r="E69" s="46"/>
      <c r="F69" s="46"/>
    </row>
    <row r="70" spans="2:6" x14ac:dyDescent="0.25">
      <c r="B70" s="45"/>
      <c r="C70" s="46"/>
      <c r="D70" s="46"/>
      <c r="E70" s="46"/>
      <c r="F70" s="46"/>
    </row>
    <row r="71" spans="2:6" x14ac:dyDescent="0.25">
      <c r="B71" s="45"/>
      <c r="C71" s="46"/>
      <c r="D71" s="46"/>
      <c r="E71" s="46"/>
      <c r="F71" s="46"/>
    </row>
    <row r="72" spans="2:6" x14ac:dyDescent="0.25">
      <c r="B72" s="45"/>
      <c r="C72" s="46"/>
      <c r="D72" s="46"/>
      <c r="E72" s="46"/>
      <c r="F72" s="46"/>
    </row>
    <row r="73" spans="2:6" x14ac:dyDescent="0.25">
      <c r="B73" s="45"/>
      <c r="C73" s="46"/>
      <c r="D73" s="46"/>
      <c r="E73" s="46"/>
      <c r="F73" s="46"/>
    </row>
    <row r="74" spans="2:6" x14ac:dyDescent="0.25">
      <c r="B74" s="45"/>
      <c r="C74" s="46"/>
      <c r="D74" s="46"/>
      <c r="E74" s="46"/>
      <c r="F74" s="46"/>
    </row>
    <row r="75" spans="2:6" x14ac:dyDescent="0.25">
      <c r="E75" s="4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osiguranja&amp;RKvartalno izvješće</oddHeader>
    <oddFooter>&amp;CU izvješće su uključeni podatci zaključno s 30.09.2022.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48"/>
  <sheetViews>
    <sheetView showGridLines="0" showRuler="0" view="pageLayout" zoomScale="70" zoomScaleNormal="65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4" customWidth="1"/>
    <col min="3" max="3" width="13.5703125" customWidth="1"/>
    <col min="4" max="4" width="10.85546875" customWidth="1"/>
    <col min="5" max="5" width="13.5703125" customWidth="1"/>
    <col min="6" max="6" width="10.85546875" customWidth="1"/>
    <col min="7" max="7" width="13.5703125" customWidth="1"/>
    <col min="8" max="8" width="10.85546875" customWidth="1"/>
    <col min="9" max="9" width="13.5703125" customWidth="1"/>
    <col min="10" max="10" width="10.85546875" style="38" customWidth="1"/>
    <col min="11" max="11" width="13.5703125" customWidth="1"/>
    <col min="12" max="12" width="10.85546875" customWidth="1"/>
    <col min="13" max="13" width="13.5703125" customWidth="1"/>
    <col min="14" max="14" width="10.85546875" customWidth="1"/>
    <col min="15" max="15" width="11.140625" customWidth="1"/>
    <col min="16" max="17" width="8.7109375" customWidth="1"/>
    <col min="18" max="19" width="15.5703125" customWidth="1"/>
    <col min="20" max="20" width="10.28515625" customWidth="1"/>
    <col min="21" max="22" width="8.7109375" customWidth="1"/>
  </cols>
  <sheetData>
    <row r="5" spans="1:14" x14ac:dyDescent="0.25">
      <c r="C5" s="60" t="s">
        <v>60</v>
      </c>
      <c r="F5" s="1"/>
    </row>
    <row r="7" spans="1:14" ht="15.75" thickBot="1" x14ac:dyDescent="0.3">
      <c r="D7" s="3"/>
      <c r="E7" s="3"/>
      <c r="F7" s="3"/>
      <c r="G7" s="3"/>
      <c r="H7" s="3"/>
      <c r="I7" s="3"/>
      <c r="J7" s="39"/>
      <c r="K7" s="3"/>
      <c r="L7" s="3"/>
    </row>
    <row r="8" spans="1:14" ht="19.5" customHeight="1" x14ac:dyDescent="0.25">
      <c r="A8" s="4"/>
      <c r="B8" s="73" t="s">
        <v>62</v>
      </c>
      <c r="C8" s="78" t="s">
        <v>53</v>
      </c>
      <c r="D8" s="78"/>
      <c r="E8" s="79"/>
      <c r="F8" s="79"/>
      <c r="G8" s="78" t="s">
        <v>54</v>
      </c>
      <c r="H8" s="78"/>
      <c r="I8" s="78"/>
      <c r="J8" s="78"/>
      <c r="K8" s="78" t="s">
        <v>55</v>
      </c>
      <c r="L8" s="78"/>
      <c r="M8" s="78"/>
      <c r="N8" s="80"/>
    </row>
    <row r="9" spans="1:14" ht="19.5" customHeight="1" x14ac:dyDescent="0.25">
      <c r="A9" s="5"/>
      <c r="B9" s="74"/>
      <c r="C9" s="76" t="s">
        <v>48</v>
      </c>
      <c r="D9" s="76"/>
      <c r="E9" s="76" t="s">
        <v>21</v>
      </c>
      <c r="F9" s="76"/>
      <c r="G9" s="76" t="s">
        <v>48</v>
      </c>
      <c r="H9" s="76"/>
      <c r="I9" s="76" t="s">
        <v>21</v>
      </c>
      <c r="J9" s="76"/>
      <c r="K9" s="76" t="s">
        <v>48</v>
      </c>
      <c r="L9" s="76"/>
      <c r="M9" s="76" t="s">
        <v>21</v>
      </c>
      <c r="N9" s="77"/>
    </row>
    <row r="10" spans="1:14" ht="18.75" customHeight="1" thickBot="1" x14ac:dyDescent="0.3">
      <c r="A10" s="6"/>
      <c r="B10" s="75"/>
      <c r="C10" s="48" t="s">
        <v>58</v>
      </c>
      <c r="D10" s="54" t="s">
        <v>49</v>
      </c>
      <c r="E10" s="48" t="s">
        <v>58</v>
      </c>
      <c r="F10" s="7" t="s">
        <v>49</v>
      </c>
      <c r="G10" s="48" t="s">
        <v>58</v>
      </c>
      <c r="H10" s="54" t="s">
        <v>49</v>
      </c>
      <c r="I10" s="48" t="s">
        <v>58</v>
      </c>
      <c r="J10" s="7" t="s">
        <v>49</v>
      </c>
      <c r="K10" s="48" t="s">
        <v>58</v>
      </c>
      <c r="L10" s="54" t="s">
        <v>49</v>
      </c>
      <c r="M10" s="48" t="s">
        <v>58</v>
      </c>
      <c r="N10" s="11" t="s">
        <v>49</v>
      </c>
    </row>
    <row r="11" spans="1:14" x14ac:dyDescent="0.25">
      <c r="A11" s="42" t="s">
        <v>23</v>
      </c>
      <c r="B11" s="8" t="s">
        <v>50</v>
      </c>
      <c r="C11" s="50">
        <v>14608</v>
      </c>
      <c r="D11" s="31">
        <f t="shared" ref="D11:D21" si="0">C11/C$22*100</f>
        <v>18.200166951148098</v>
      </c>
      <c r="E11" s="51">
        <v>19825859</v>
      </c>
      <c r="F11" s="31">
        <f t="shared" ref="F11:F21" si="1">E11/E$22*100</f>
        <v>13.634564351973728</v>
      </c>
      <c r="G11" s="51">
        <v>353</v>
      </c>
      <c r="H11" s="71">
        <f t="shared" ref="H11:H21" si="2">G11/G$22*100</f>
        <v>3.9770166741775572</v>
      </c>
      <c r="I11" s="51">
        <v>1832301</v>
      </c>
      <c r="J11" s="31">
        <f t="shared" ref="J11:J21" si="3">I11/I$22*100</f>
        <v>2.8679459747078391</v>
      </c>
      <c r="K11" s="51">
        <f t="shared" ref="K11:K21" si="4">C11+G11</f>
        <v>14961</v>
      </c>
      <c r="L11" s="71">
        <f t="shared" ref="L11:L21" si="5">K11/K$22*100</f>
        <v>16.140899773438345</v>
      </c>
      <c r="M11" s="51">
        <f>E11+I11</f>
        <v>21658160</v>
      </c>
      <c r="N11" s="31">
        <f t="shared" ref="N11:N21" si="6">M11/M$22*100</f>
        <v>10.348012093620637</v>
      </c>
    </row>
    <row r="12" spans="1:14" x14ac:dyDescent="0.25">
      <c r="A12" s="42" t="s">
        <v>24</v>
      </c>
      <c r="B12" s="8" t="s">
        <v>0</v>
      </c>
      <c r="C12" s="49">
        <v>11400</v>
      </c>
      <c r="D12" s="31">
        <f t="shared" si="0"/>
        <v>14.203306629455664</v>
      </c>
      <c r="E12" s="51">
        <v>18972546</v>
      </c>
      <c r="F12" s="31">
        <f t="shared" si="1"/>
        <v>13.047727180839011</v>
      </c>
      <c r="G12" s="51">
        <v>0</v>
      </c>
      <c r="H12" s="71">
        <f t="shared" si="2"/>
        <v>0</v>
      </c>
      <c r="I12" s="51">
        <v>0</v>
      </c>
      <c r="J12" s="31">
        <f t="shared" si="3"/>
        <v>0</v>
      </c>
      <c r="K12" s="51">
        <f t="shared" si="4"/>
        <v>11400</v>
      </c>
      <c r="L12" s="71">
        <f t="shared" si="5"/>
        <v>12.299061387420434</v>
      </c>
      <c r="M12" s="51">
        <f t="shared" ref="M12:M21" si="7">E12+I12</f>
        <v>18972546</v>
      </c>
      <c r="N12" s="31">
        <f t="shared" si="6"/>
        <v>9.0648575619892853</v>
      </c>
    </row>
    <row r="13" spans="1:14" x14ac:dyDescent="0.25">
      <c r="A13" s="42" t="s">
        <v>25</v>
      </c>
      <c r="B13" s="8" t="s">
        <v>1</v>
      </c>
      <c r="C13" s="49">
        <v>1820</v>
      </c>
      <c r="D13" s="31">
        <f t="shared" si="0"/>
        <v>2.2675454443516938</v>
      </c>
      <c r="E13" s="51">
        <v>4426163</v>
      </c>
      <c r="F13" s="31">
        <f t="shared" si="1"/>
        <v>3.0439439852681835</v>
      </c>
      <c r="G13" s="51">
        <v>0</v>
      </c>
      <c r="H13" s="71">
        <f t="shared" si="2"/>
        <v>0</v>
      </c>
      <c r="I13" s="53">
        <v>0</v>
      </c>
      <c r="J13" s="31">
        <f t="shared" si="3"/>
        <v>0</v>
      </c>
      <c r="K13" s="51">
        <f t="shared" si="4"/>
        <v>1820</v>
      </c>
      <c r="L13" s="71">
        <f t="shared" si="5"/>
        <v>1.9635343618513323</v>
      </c>
      <c r="M13" s="51">
        <f t="shared" si="7"/>
        <v>4426163</v>
      </c>
      <c r="N13" s="31">
        <f t="shared" si="6"/>
        <v>2.1147682098726852</v>
      </c>
    </row>
    <row r="14" spans="1:14" x14ac:dyDescent="0.25">
      <c r="A14" s="42" t="s">
        <v>26</v>
      </c>
      <c r="B14" s="8" t="s">
        <v>20</v>
      </c>
      <c r="C14" s="49">
        <v>6617</v>
      </c>
      <c r="D14" s="31">
        <f t="shared" si="0"/>
        <v>8.2441473655358006</v>
      </c>
      <c r="E14" s="51">
        <v>16145908</v>
      </c>
      <c r="F14" s="31">
        <f t="shared" si="1"/>
        <v>11.103802445434894</v>
      </c>
      <c r="G14" s="51">
        <v>0</v>
      </c>
      <c r="H14" s="71">
        <f t="shared" si="2"/>
        <v>0</v>
      </c>
      <c r="I14" s="51">
        <v>0</v>
      </c>
      <c r="J14" s="31">
        <f t="shared" si="3"/>
        <v>0</v>
      </c>
      <c r="K14" s="51">
        <f t="shared" si="4"/>
        <v>6617</v>
      </c>
      <c r="L14" s="71">
        <f t="shared" si="5"/>
        <v>7.1388499298737722</v>
      </c>
      <c r="M14" s="51">
        <f t="shared" si="7"/>
        <v>16145908</v>
      </c>
      <c r="N14" s="31">
        <f t="shared" si="6"/>
        <v>7.714323434977219</v>
      </c>
    </row>
    <row r="15" spans="1:14" x14ac:dyDescent="0.25">
      <c r="A15" s="42" t="s">
        <v>27</v>
      </c>
      <c r="B15" s="8" t="s">
        <v>2</v>
      </c>
      <c r="C15" s="49">
        <v>5587</v>
      </c>
      <c r="D15" s="31">
        <f t="shared" si="0"/>
        <v>6.9608661525235789</v>
      </c>
      <c r="E15" s="51">
        <v>13593202</v>
      </c>
      <c r="F15" s="31">
        <f t="shared" si="1"/>
        <v>9.3482651832830026</v>
      </c>
      <c r="G15" s="51">
        <v>510</v>
      </c>
      <c r="H15" s="71">
        <f t="shared" si="2"/>
        <v>5.7458314556106354</v>
      </c>
      <c r="I15" s="53">
        <v>4197777</v>
      </c>
      <c r="J15" s="31">
        <f t="shared" si="3"/>
        <v>6.570425737840643</v>
      </c>
      <c r="K15" s="51">
        <f t="shared" si="4"/>
        <v>6097</v>
      </c>
      <c r="L15" s="71">
        <f t="shared" si="5"/>
        <v>6.5778401122019634</v>
      </c>
      <c r="M15" s="51">
        <f t="shared" si="7"/>
        <v>17790979</v>
      </c>
      <c r="N15" s="31">
        <f t="shared" si="6"/>
        <v>8.5003188566965431</v>
      </c>
    </row>
    <row r="16" spans="1:14" x14ac:dyDescent="0.25">
      <c r="A16" s="42" t="s">
        <v>28</v>
      </c>
      <c r="B16" s="8" t="s">
        <v>3</v>
      </c>
      <c r="C16" s="49">
        <v>9604</v>
      </c>
      <c r="D16" s="31">
        <f t="shared" si="0"/>
        <v>11.965662883271246</v>
      </c>
      <c r="E16" s="51">
        <v>20929882</v>
      </c>
      <c r="F16" s="31">
        <f t="shared" si="1"/>
        <v>14.393818850836002</v>
      </c>
      <c r="G16" s="51">
        <v>0</v>
      </c>
      <c r="H16" s="71">
        <f t="shared" si="2"/>
        <v>0</v>
      </c>
      <c r="I16" s="51">
        <v>0</v>
      </c>
      <c r="J16" s="31">
        <f t="shared" si="3"/>
        <v>0</v>
      </c>
      <c r="K16" s="51">
        <f t="shared" si="4"/>
        <v>9604</v>
      </c>
      <c r="L16" s="71">
        <f t="shared" si="5"/>
        <v>10.361419786384724</v>
      </c>
      <c r="M16" s="51">
        <f t="shared" si="7"/>
        <v>20929882</v>
      </c>
      <c r="N16" s="31">
        <f t="shared" si="6"/>
        <v>10.000049498851837</v>
      </c>
    </row>
    <row r="17" spans="1:20" x14ac:dyDescent="0.25">
      <c r="A17" s="42" t="s">
        <v>29</v>
      </c>
      <c r="B17" s="8" t="s">
        <v>4</v>
      </c>
      <c r="C17" s="50">
        <v>2882</v>
      </c>
      <c r="D17" s="31">
        <f t="shared" si="0"/>
        <v>3.5906955882536158</v>
      </c>
      <c r="E17" s="51">
        <v>8373545</v>
      </c>
      <c r="F17" s="31">
        <f t="shared" si="1"/>
        <v>5.7586225220631215</v>
      </c>
      <c r="G17" s="51">
        <v>1570</v>
      </c>
      <c r="H17" s="71">
        <f t="shared" si="2"/>
        <v>17.68814781433078</v>
      </c>
      <c r="I17" s="51">
        <v>15254892</v>
      </c>
      <c r="J17" s="31">
        <f t="shared" si="3"/>
        <v>23.877193815864757</v>
      </c>
      <c r="K17" s="51">
        <f t="shared" si="4"/>
        <v>4452</v>
      </c>
      <c r="L17" s="71">
        <f t="shared" si="5"/>
        <v>4.8031071312978746</v>
      </c>
      <c r="M17" s="51">
        <f t="shared" si="7"/>
        <v>23628437</v>
      </c>
      <c r="N17" s="31">
        <f t="shared" si="6"/>
        <v>11.289387086869491</v>
      </c>
    </row>
    <row r="18" spans="1:20" x14ac:dyDescent="0.25">
      <c r="A18" s="42" t="s">
        <v>30</v>
      </c>
      <c r="B18" s="8" t="s">
        <v>5</v>
      </c>
      <c r="C18" s="49">
        <v>9420</v>
      </c>
      <c r="D18" s="31">
        <f t="shared" si="0"/>
        <v>11.73641653065547</v>
      </c>
      <c r="E18" s="51">
        <v>22274444</v>
      </c>
      <c r="F18" s="31">
        <f t="shared" si="1"/>
        <v>15.318495915987048</v>
      </c>
      <c r="G18" s="51">
        <v>607</v>
      </c>
      <c r="H18" s="71">
        <f t="shared" si="2"/>
        <v>6.8386660657954028</v>
      </c>
      <c r="I18" s="51">
        <v>2676919</v>
      </c>
      <c r="J18" s="31">
        <f t="shared" si="3"/>
        <v>4.189955182401218</v>
      </c>
      <c r="K18" s="51">
        <f t="shared" si="4"/>
        <v>10027</v>
      </c>
      <c r="L18" s="71">
        <f t="shared" si="5"/>
        <v>10.817779695760061</v>
      </c>
      <c r="M18" s="51">
        <f t="shared" si="7"/>
        <v>24951363</v>
      </c>
      <c r="N18" s="31">
        <f t="shared" si="6"/>
        <v>11.92146544657157</v>
      </c>
    </row>
    <row r="19" spans="1:20" x14ac:dyDescent="0.25">
      <c r="A19" s="42" t="s">
        <v>31</v>
      </c>
      <c r="B19" s="8" t="s">
        <v>6</v>
      </c>
      <c r="C19" s="49">
        <v>6273</v>
      </c>
      <c r="D19" s="31">
        <f t="shared" si="0"/>
        <v>7.8155563584715244</v>
      </c>
      <c r="E19" s="51">
        <v>11270109</v>
      </c>
      <c r="F19" s="31">
        <f t="shared" si="1"/>
        <v>7.750636500252436</v>
      </c>
      <c r="G19" s="51">
        <v>3627</v>
      </c>
      <c r="H19" s="71">
        <f t="shared" si="2"/>
        <v>40.863001351960342</v>
      </c>
      <c r="I19" s="51">
        <v>6955627</v>
      </c>
      <c r="J19" s="31">
        <f t="shared" si="3"/>
        <v>10.887055378029679</v>
      </c>
      <c r="K19" s="51">
        <f t="shared" si="4"/>
        <v>9900</v>
      </c>
      <c r="L19" s="71">
        <f t="shared" si="5"/>
        <v>10.680763836444061</v>
      </c>
      <c r="M19" s="51">
        <f t="shared" si="7"/>
        <v>18225736</v>
      </c>
      <c r="N19" s="31">
        <f t="shared" si="6"/>
        <v>8.7080405973146853</v>
      </c>
    </row>
    <row r="20" spans="1:20" x14ac:dyDescent="0.25">
      <c r="A20" s="42" t="s">
        <v>32</v>
      </c>
      <c r="B20" s="8" t="s">
        <v>7</v>
      </c>
      <c r="C20" s="49">
        <v>11735</v>
      </c>
      <c r="D20" s="31">
        <f t="shared" si="0"/>
        <v>14.620684499707211</v>
      </c>
      <c r="E20" s="51">
        <v>9353890</v>
      </c>
      <c r="F20" s="31">
        <f t="shared" si="1"/>
        <v>6.4328216571238368</v>
      </c>
      <c r="G20" s="51">
        <v>3084</v>
      </c>
      <c r="H20" s="71">
        <f t="shared" si="2"/>
        <v>34.745380802163133</v>
      </c>
      <c r="I20" s="51">
        <v>18319860</v>
      </c>
      <c r="J20" s="31">
        <f t="shared" si="3"/>
        <v>28.674529318169423</v>
      </c>
      <c r="K20" s="51">
        <f t="shared" si="4"/>
        <v>14819</v>
      </c>
      <c r="L20" s="71">
        <f t="shared" si="5"/>
        <v>15.987700938612578</v>
      </c>
      <c r="M20" s="51">
        <f t="shared" si="7"/>
        <v>27673750</v>
      </c>
      <c r="N20" s="31">
        <f t="shared" si="6"/>
        <v>13.222189681664284</v>
      </c>
    </row>
    <row r="21" spans="1:20" x14ac:dyDescent="0.25">
      <c r="A21" s="42" t="s">
        <v>33</v>
      </c>
      <c r="B21" s="8" t="s">
        <v>56</v>
      </c>
      <c r="C21" s="49">
        <v>317</v>
      </c>
      <c r="D21" s="31">
        <f t="shared" si="0"/>
        <v>0.39495159662609175</v>
      </c>
      <c r="E21" s="20">
        <v>243271</v>
      </c>
      <c r="F21" s="31">
        <f t="shared" si="1"/>
        <v>0.16730140693873596</v>
      </c>
      <c r="G21" s="51">
        <v>2676</v>
      </c>
      <c r="H21" s="71">
        <f t="shared" si="2"/>
        <v>30.148715637674627</v>
      </c>
      <c r="I21" s="51">
        <v>14651589</v>
      </c>
      <c r="J21" s="31">
        <f t="shared" si="3"/>
        <v>22.932894592986443</v>
      </c>
      <c r="K21" s="51">
        <f t="shared" si="4"/>
        <v>2993</v>
      </c>
      <c r="L21" s="71">
        <f t="shared" si="5"/>
        <v>3.2290430467148559</v>
      </c>
      <c r="M21" s="51">
        <f t="shared" si="7"/>
        <v>14894860</v>
      </c>
      <c r="N21" s="31">
        <f t="shared" si="6"/>
        <v>7.1165875315717626</v>
      </c>
    </row>
    <row r="22" spans="1:20" ht="15.75" thickBot="1" x14ac:dyDescent="0.3">
      <c r="A22" s="56"/>
      <c r="B22" s="57" t="s">
        <v>51</v>
      </c>
      <c r="C22" s="63">
        <f>SUM(C11:C21)</f>
        <v>80263</v>
      </c>
      <c r="D22" s="58">
        <f t="shared" ref="D22:N22" si="8">SUM(D11:D21)</f>
        <v>99.999999999999986</v>
      </c>
      <c r="E22" s="63">
        <f>SUM(E11:E21)</f>
        <v>145408819</v>
      </c>
      <c r="F22" s="58">
        <f>SUM(F11:F21)</f>
        <v>100</v>
      </c>
      <c r="G22" s="63">
        <v>8876</v>
      </c>
      <c r="H22" s="58">
        <f t="shared" si="8"/>
        <v>140.00675980171249</v>
      </c>
      <c r="I22" s="63">
        <f>SUM(I11:I21)</f>
        <v>63888965</v>
      </c>
      <c r="J22" s="59">
        <f t="shared" si="8"/>
        <v>100</v>
      </c>
      <c r="K22" s="72">
        <f t="shared" si="8"/>
        <v>92690</v>
      </c>
      <c r="L22" s="58">
        <f t="shared" si="8"/>
        <v>100</v>
      </c>
      <c r="M22" s="72">
        <f>SUM(M11:M21)</f>
        <v>209297784</v>
      </c>
      <c r="N22" s="59">
        <f t="shared" si="8"/>
        <v>100</v>
      </c>
    </row>
    <row r="23" spans="1:20" x14ac:dyDescent="0.25">
      <c r="K23" s="65"/>
      <c r="L23" s="65"/>
      <c r="M23" s="66"/>
    </row>
    <row r="24" spans="1:20" x14ac:dyDescent="0.25">
      <c r="K24" s="65"/>
      <c r="L24" s="65"/>
      <c r="M24" s="65"/>
    </row>
    <row r="25" spans="1:20" x14ac:dyDescent="0.25">
      <c r="B25" t="s">
        <v>63</v>
      </c>
      <c r="C25" s="21"/>
      <c r="D25" s="21"/>
      <c r="E25" s="14"/>
      <c r="F25" s="14"/>
      <c r="G25" s="14"/>
      <c r="H25" s="22"/>
      <c r="I25" s="22"/>
      <c r="J25" s="40"/>
      <c r="K25" s="23"/>
      <c r="L25" s="67"/>
      <c r="M25" s="68"/>
      <c r="N25" s="22"/>
      <c r="O25" s="14"/>
      <c r="P25" s="14"/>
      <c r="Q25" s="14"/>
      <c r="R25" s="22"/>
      <c r="S25" s="22"/>
      <c r="T25" s="14"/>
    </row>
    <row r="26" spans="1:20" x14ac:dyDescent="0.25">
      <c r="B26" s="24"/>
      <c r="C26" s="14"/>
      <c r="D26" s="25"/>
      <c r="E26" s="26"/>
      <c r="F26" s="14"/>
      <c r="G26" s="14"/>
      <c r="H26" s="14"/>
      <c r="I26" s="14"/>
      <c r="J26" s="40"/>
      <c r="K26" s="67"/>
      <c r="L26" s="67"/>
      <c r="M26" s="67"/>
      <c r="N26" s="14"/>
      <c r="O26" s="14"/>
      <c r="P26" s="14"/>
      <c r="Q26" s="14"/>
      <c r="R26" s="17"/>
      <c r="S26" s="17"/>
      <c r="T26" s="17"/>
    </row>
    <row r="27" spans="1:20" ht="15.75" x14ac:dyDescent="0.25">
      <c r="B27" s="18"/>
      <c r="C27" s="50"/>
      <c r="D27" s="15"/>
      <c r="E27" s="51"/>
      <c r="F27" s="17"/>
      <c r="G27" s="14"/>
      <c r="H27" s="27"/>
      <c r="I27" s="27"/>
      <c r="J27" s="41"/>
      <c r="K27" s="16"/>
      <c r="L27" s="17"/>
      <c r="M27" s="14"/>
      <c r="N27" s="14"/>
      <c r="O27" s="14"/>
      <c r="P27" s="14"/>
      <c r="Q27" s="14"/>
      <c r="R27" s="25"/>
      <c r="S27" s="25"/>
      <c r="T27" s="14"/>
    </row>
    <row r="28" spans="1:20" x14ac:dyDescent="0.25">
      <c r="B28" s="18"/>
      <c r="C28" s="49"/>
      <c r="D28" s="15"/>
      <c r="E28" s="51"/>
      <c r="F28" s="17"/>
      <c r="G28" s="14"/>
      <c r="H28" s="14"/>
      <c r="I28" s="15"/>
      <c r="J28" s="40"/>
      <c r="K28" s="16"/>
      <c r="L28" s="17"/>
      <c r="M28" s="14"/>
      <c r="N28" s="14"/>
      <c r="O28" s="14"/>
      <c r="P28" s="14"/>
      <c r="Q28" s="14"/>
      <c r="R28" s="14"/>
      <c r="S28" s="14"/>
      <c r="T28" s="14"/>
    </row>
    <row r="29" spans="1:20" x14ac:dyDescent="0.25">
      <c r="B29" s="18"/>
      <c r="C29" s="49"/>
      <c r="D29" s="15"/>
      <c r="E29" s="51"/>
      <c r="F29" s="17"/>
      <c r="G29" s="14"/>
      <c r="H29" s="24"/>
      <c r="I29" s="15"/>
      <c r="J29" s="40"/>
      <c r="K29" s="16"/>
      <c r="L29" s="17"/>
      <c r="M29" s="14"/>
      <c r="N29" s="14"/>
      <c r="O29" s="14"/>
      <c r="P29" s="14"/>
      <c r="Q29" s="14"/>
      <c r="R29" s="14"/>
      <c r="S29" s="28"/>
      <c r="T29" s="26"/>
    </row>
    <row r="30" spans="1:20" x14ac:dyDescent="0.25">
      <c r="B30" s="18"/>
      <c r="C30" s="49"/>
      <c r="D30" s="15"/>
      <c r="E30" s="51"/>
      <c r="F30" s="17"/>
      <c r="G30" s="14"/>
      <c r="H30" s="18"/>
      <c r="I30" s="15"/>
      <c r="J30" s="15"/>
      <c r="K30" s="17"/>
      <c r="L30" s="17"/>
      <c r="M30" s="14"/>
      <c r="N30" s="14"/>
      <c r="O30" s="14"/>
      <c r="P30" s="14"/>
      <c r="Q30" s="14"/>
      <c r="R30" s="14"/>
      <c r="S30" s="14"/>
      <c r="T30" s="14"/>
    </row>
    <row r="31" spans="1:20" x14ac:dyDescent="0.25">
      <c r="B31" s="18"/>
      <c r="C31" s="49"/>
      <c r="D31" s="15"/>
      <c r="E31" s="51"/>
      <c r="F31" s="17"/>
      <c r="G31" s="14"/>
      <c r="H31" s="18"/>
      <c r="I31" s="15"/>
      <c r="J31" s="15"/>
      <c r="K31" s="17"/>
      <c r="L31" s="17"/>
      <c r="M31" s="14"/>
      <c r="N31" s="14"/>
      <c r="O31" s="14"/>
      <c r="P31" s="14"/>
      <c r="Q31" s="14"/>
      <c r="R31" s="14"/>
      <c r="S31" s="14"/>
      <c r="T31" s="14"/>
    </row>
    <row r="32" spans="1:20" x14ac:dyDescent="0.25">
      <c r="B32" s="18"/>
      <c r="C32" s="49"/>
      <c r="D32" s="15"/>
      <c r="E32" s="51"/>
      <c r="F32" s="17"/>
      <c r="G32" s="14"/>
      <c r="H32" s="18"/>
      <c r="I32" s="15"/>
      <c r="J32" s="15"/>
      <c r="K32" s="17"/>
      <c r="L32" s="17"/>
      <c r="M32" s="14"/>
      <c r="N32" s="14"/>
      <c r="O32" s="14"/>
      <c r="P32" s="14"/>
      <c r="Q32" s="14"/>
      <c r="R32" s="14"/>
      <c r="S32" s="14"/>
      <c r="T32" s="14"/>
    </row>
    <row r="33" spans="2:20" x14ac:dyDescent="0.25">
      <c r="B33" s="18"/>
      <c r="C33" s="50"/>
      <c r="D33" s="15"/>
      <c r="E33" s="51"/>
      <c r="F33" s="17"/>
      <c r="G33" s="14"/>
      <c r="H33" s="18"/>
      <c r="I33" s="15"/>
      <c r="J33" s="15"/>
      <c r="K33" s="17"/>
      <c r="L33" s="17"/>
      <c r="M33" s="14"/>
      <c r="N33" s="14"/>
      <c r="O33" s="14"/>
      <c r="P33" s="14"/>
      <c r="Q33" s="14"/>
      <c r="R33" s="14"/>
      <c r="S33" s="14"/>
      <c r="T33" s="14"/>
    </row>
    <row r="34" spans="2:20" x14ac:dyDescent="0.25">
      <c r="B34" s="18"/>
      <c r="C34" s="49"/>
      <c r="D34" s="15"/>
      <c r="E34" s="51"/>
      <c r="F34" s="17"/>
      <c r="G34" s="14"/>
      <c r="H34" s="18"/>
      <c r="I34" s="15"/>
      <c r="J34" s="15"/>
      <c r="K34" s="17"/>
      <c r="L34" s="17"/>
      <c r="M34" s="14"/>
      <c r="N34" s="14"/>
      <c r="O34" s="14"/>
      <c r="P34" s="14"/>
      <c r="Q34" s="14"/>
      <c r="R34" s="14"/>
      <c r="S34" s="14"/>
      <c r="T34" s="14"/>
    </row>
    <row r="35" spans="2:20" x14ac:dyDescent="0.25">
      <c r="B35" s="18"/>
      <c r="C35" s="49"/>
      <c r="D35" s="15"/>
      <c r="E35" s="51"/>
      <c r="F35" s="17"/>
      <c r="G35" s="14"/>
      <c r="H35" s="18"/>
      <c r="I35" s="15"/>
      <c r="J35" s="15"/>
      <c r="K35" s="17"/>
      <c r="L35" s="17"/>
      <c r="M35" s="14"/>
      <c r="N35" s="14"/>
      <c r="O35" s="14"/>
      <c r="P35" s="14"/>
      <c r="Q35" s="14"/>
      <c r="R35" s="14"/>
      <c r="S35" s="14"/>
      <c r="T35" s="14"/>
    </row>
    <row r="36" spans="2:20" x14ac:dyDescent="0.25">
      <c r="B36" s="18"/>
      <c r="C36" s="49"/>
      <c r="D36" s="15"/>
      <c r="E36" s="51"/>
      <c r="F36" s="17"/>
      <c r="G36" s="14"/>
      <c r="H36" s="18"/>
      <c r="I36" s="15"/>
      <c r="J36" s="15"/>
      <c r="K36" s="17"/>
      <c r="L36" s="17"/>
      <c r="M36" s="14"/>
      <c r="N36" s="14"/>
      <c r="O36" s="14"/>
      <c r="P36" s="14"/>
      <c r="Q36" s="14"/>
      <c r="R36" s="14"/>
      <c r="S36" s="14"/>
      <c r="T36" s="14"/>
    </row>
    <row r="37" spans="2:20" x14ac:dyDescent="0.25">
      <c r="B37" s="18"/>
      <c r="C37" s="49"/>
      <c r="D37" s="15"/>
      <c r="E37" s="20"/>
      <c r="F37" s="17"/>
      <c r="G37" s="14"/>
      <c r="H37" s="18"/>
      <c r="I37" s="15"/>
      <c r="J37" s="40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2:20" x14ac:dyDescent="0.25">
      <c r="B38" s="18"/>
      <c r="C38" s="15"/>
      <c r="D38" s="15"/>
      <c r="E38" s="17"/>
      <c r="F38" s="17"/>
      <c r="G38" s="14"/>
      <c r="H38" s="18"/>
      <c r="I38" s="15"/>
      <c r="J38" s="40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2:20" x14ac:dyDescent="0.25">
      <c r="B39" s="18"/>
      <c r="C39" s="15"/>
      <c r="D39" s="15"/>
      <c r="E39" s="17"/>
      <c r="F39" s="17"/>
      <c r="G39" s="14"/>
      <c r="H39" s="18"/>
      <c r="I39" s="15"/>
      <c r="J39" s="40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2:20" x14ac:dyDescent="0.25">
      <c r="B40" s="29"/>
      <c r="C40" s="14"/>
      <c r="D40" s="14"/>
      <c r="E40" s="26"/>
      <c r="F40" s="14"/>
      <c r="G40" s="14"/>
      <c r="H40" s="29"/>
      <c r="I40" s="15"/>
      <c r="J40" s="40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2:20" x14ac:dyDescent="0.25">
      <c r="B41" s="30"/>
      <c r="C41" s="15"/>
      <c r="D41" s="15"/>
      <c r="E41" s="15"/>
      <c r="F41" s="15"/>
      <c r="G41" s="14"/>
      <c r="H41" s="18"/>
      <c r="I41" s="15"/>
      <c r="J41" s="15"/>
      <c r="K41" s="17"/>
      <c r="L41" s="17"/>
      <c r="M41" s="14"/>
      <c r="N41" s="14"/>
      <c r="O41" s="14"/>
      <c r="P41" s="14"/>
      <c r="Q41" s="14"/>
      <c r="R41" s="14"/>
      <c r="S41" s="14"/>
      <c r="T41" s="14"/>
    </row>
    <row r="42" spans="2:20" x14ac:dyDescent="0.25">
      <c r="B42" s="30"/>
      <c r="C42" s="15"/>
      <c r="D42" s="15"/>
      <c r="E42" s="15"/>
      <c r="F42" s="15"/>
      <c r="G42" s="14"/>
      <c r="H42" s="18"/>
      <c r="I42" s="15"/>
      <c r="J42" s="15"/>
      <c r="K42" s="17"/>
      <c r="L42" s="17"/>
      <c r="M42" s="14"/>
      <c r="N42" s="14"/>
      <c r="O42" s="14"/>
      <c r="P42" s="14"/>
      <c r="Q42" s="14"/>
      <c r="R42" s="14"/>
      <c r="S42" s="14"/>
      <c r="T42" s="14"/>
    </row>
    <row r="43" spans="2:20" x14ac:dyDescent="0.25">
      <c r="B43" s="30"/>
      <c r="C43" s="15"/>
      <c r="D43" s="15"/>
      <c r="E43" s="15"/>
      <c r="F43" s="15"/>
      <c r="G43" s="14"/>
      <c r="H43" s="18"/>
      <c r="I43" s="15"/>
      <c r="J43" s="15"/>
      <c r="K43" s="17"/>
      <c r="L43" s="17"/>
      <c r="M43" s="14"/>
      <c r="N43" s="14"/>
      <c r="O43" s="14"/>
      <c r="P43" s="14"/>
      <c r="Q43" s="14"/>
      <c r="R43" s="14"/>
      <c r="S43" s="14"/>
      <c r="T43" s="14"/>
    </row>
    <row r="44" spans="2:20" x14ac:dyDescent="0.25">
      <c r="B44" s="30"/>
      <c r="C44" s="15"/>
      <c r="D44" s="15"/>
      <c r="E44" s="15"/>
      <c r="F44" s="15"/>
      <c r="G44" s="14"/>
      <c r="H44" s="18"/>
      <c r="I44" s="15"/>
      <c r="J44" s="15"/>
      <c r="K44" s="17"/>
      <c r="L44" s="17"/>
      <c r="M44" s="14"/>
      <c r="N44" s="14"/>
      <c r="O44" s="14"/>
      <c r="P44" s="14"/>
      <c r="Q44" s="14"/>
      <c r="R44" s="14"/>
      <c r="S44" s="14"/>
      <c r="T44" s="14"/>
    </row>
    <row r="45" spans="2:20" x14ac:dyDescent="0.25">
      <c r="B45" s="30"/>
      <c r="C45" s="15"/>
      <c r="D45" s="15"/>
      <c r="E45" s="15"/>
      <c r="F45" s="15"/>
      <c r="G45" s="14"/>
      <c r="H45" s="18"/>
      <c r="I45" s="15"/>
      <c r="J45" s="15"/>
      <c r="K45" s="17"/>
      <c r="L45" s="17"/>
      <c r="M45" s="14"/>
      <c r="N45" s="14"/>
      <c r="O45" s="14"/>
      <c r="P45" s="14"/>
      <c r="Q45" s="14"/>
      <c r="R45" s="14"/>
      <c r="S45" s="14"/>
      <c r="T45" s="14"/>
    </row>
    <row r="46" spans="2:20" x14ac:dyDescent="0.25">
      <c r="B46" s="30"/>
      <c r="C46" s="15"/>
      <c r="D46" s="15"/>
      <c r="E46" s="15"/>
      <c r="F46" s="15"/>
      <c r="G46" s="14"/>
      <c r="H46" s="18"/>
      <c r="I46" s="15"/>
      <c r="J46" s="15"/>
      <c r="K46" s="17"/>
      <c r="L46" s="17"/>
      <c r="M46" s="14"/>
      <c r="N46" s="14"/>
      <c r="O46" s="14"/>
      <c r="P46" s="14"/>
      <c r="Q46" s="14"/>
      <c r="R46" s="14"/>
      <c r="S46" s="14"/>
      <c r="T46" s="14"/>
    </row>
    <row r="47" spans="2:20" x14ac:dyDescent="0.25">
      <c r="B47" s="30"/>
      <c r="C47" s="15"/>
      <c r="D47" s="15"/>
      <c r="E47" s="15"/>
      <c r="F47" s="15"/>
      <c r="G47" s="14"/>
      <c r="H47" s="18"/>
      <c r="I47" s="15"/>
      <c r="J47" s="15"/>
      <c r="K47" s="17"/>
      <c r="L47" s="17"/>
      <c r="M47" s="14"/>
      <c r="N47" s="14"/>
      <c r="O47" s="14"/>
      <c r="P47" s="14"/>
      <c r="Q47" s="14"/>
      <c r="R47" s="14"/>
      <c r="S47" s="14"/>
      <c r="T47" s="14"/>
    </row>
    <row r="48" spans="2:20" x14ac:dyDescent="0.25">
      <c r="B48" s="14"/>
      <c r="C48" s="14"/>
      <c r="D48" s="14"/>
      <c r="E48" s="14"/>
      <c r="F48" s="14"/>
      <c r="G48" s="14"/>
      <c r="H48" s="14"/>
      <c r="I48" s="14"/>
      <c r="J48" s="40"/>
      <c r="K48" s="14"/>
      <c r="L48" s="14"/>
      <c r="M48" s="14"/>
      <c r="N48" s="14"/>
      <c r="O48" s="14"/>
      <c r="P48" s="14"/>
      <c r="Q48" s="14"/>
      <c r="R48" s="14"/>
      <c r="S48" s="14"/>
      <c r="T48" s="1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dataValidations disablePrompts="1" count="1">
    <dataValidation type="decimal" allowBlank="1" showInputMessage="1" showErrorMessage="1" errorTitle="Microsoft Excel" error="Neočekivana vrsta podatka!_x000a_Mollimo unesite broj." sqref="K30:L36 E12:E15 L27:L29 K41:L47 R26:T26 F27:F39 E38:E39 E28:E31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osiguranja&amp;RKvartalno izvješće</oddHeader>
    <oddFooter>&amp;CU izvješće su uključeni podatci zaključno s 30.09.2022.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45"/>
  <sheetViews>
    <sheetView showGridLines="0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140625" customWidth="1"/>
    <col min="2" max="2" width="24" customWidth="1"/>
    <col min="3" max="3" width="13.5703125" customWidth="1"/>
    <col min="4" max="4" width="10.85546875" customWidth="1"/>
    <col min="5" max="5" width="15.140625" customWidth="1"/>
    <col min="6" max="6" width="10.85546875" customWidth="1"/>
    <col min="7" max="7" width="13.5703125" customWidth="1"/>
    <col min="8" max="8" width="10.85546875" customWidth="1"/>
    <col min="9" max="9" width="12.85546875" customWidth="1"/>
    <col min="10" max="10" width="10.85546875" customWidth="1"/>
    <col min="11" max="11" width="13.5703125" customWidth="1"/>
    <col min="12" max="12" width="10.85546875" customWidth="1"/>
    <col min="13" max="13" width="12.85546875" customWidth="1"/>
    <col min="14" max="14" width="10.85546875" customWidth="1"/>
    <col min="15" max="15" width="14.5703125" customWidth="1"/>
  </cols>
  <sheetData>
    <row r="5" spans="1:14" x14ac:dyDescent="0.25">
      <c r="C5" s="60" t="s">
        <v>61</v>
      </c>
    </row>
    <row r="7" spans="1:14" ht="15.75" thickBot="1" x14ac:dyDescent="0.3">
      <c r="C7" s="3"/>
      <c r="D7" s="3"/>
      <c r="E7" s="3"/>
      <c r="F7" s="3"/>
    </row>
    <row r="8" spans="1:14" ht="19.5" customHeight="1" x14ac:dyDescent="0.25">
      <c r="A8" s="4"/>
      <c r="B8" s="73" t="s">
        <v>62</v>
      </c>
      <c r="C8" s="78" t="s">
        <v>53</v>
      </c>
      <c r="D8" s="78"/>
      <c r="E8" s="79"/>
      <c r="F8" s="79"/>
      <c r="G8" s="78" t="s">
        <v>54</v>
      </c>
      <c r="H8" s="78"/>
      <c r="I8" s="78"/>
      <c r="J8" s="78"/>
      <c r="K8" s="78" t="s">
        <v>55</v>
      </c>
      <c r="L8" s="78"/>
      <c r="M8" s="78"/>
      <c r="N8" s="80"/>
    </row>
    <row r="9" spans="1:14" ht="19.5" customHeight="1" x14ac:dyDescent="0.25">
      <c r="A9" s="5"/>
      <c r="B9" s="74"/>
      <c r="C9" s="76" t="s">
        <v>48</v>
      </c>
      <c r="D9" s="76"/>
      <c r="E9" s="76" t="s">
        <v>21</v>
      </c>
      <c r="F9" s="76"/>
      <c r="G9" s="76" t="s">
        <v>48</v>
      </c>
      <c r="H9" s="76"/>
      <c r="I9" s="76" t="s">
        <v>21</v>
      </c>
      <c r="J9" s="76"/>
      <c r="K9" s="76" t="s">
        <v>48</v>
      </c>
      <c r="L9" s="76"/>
      <c r="M9" s="76" t="s">
        <v>21</v>
      </c>
      <c r="N9" s="77"/>
    </row>
    <row r="10" spans="1:14" ht="18.75" customHeight="1" thickBot="1" x14ac:dyDescent="0.3">
      <c r="A10" s="6"/>
      <c r="B10" s="75"/>
      <c r="C10" s="48" t="s">
        <v>58</v>
      </c>
      <c r="D10" s="54" t="s">
        <v>49</v>
      </c>
      <c r="E10" s="62" t="s">
        <v>58</v>
      </c>
      <c r="F10" s="7" t="s">
        <v>49</v>
      </c>
      <c r="G10" s="48" t="s">
        <v>58</v>
      </c>
      <c r="H10" s="54" t="s">
        <v>49</v>
      </c>
      <c r="I10" s="48" t="s">
        <v>58</v>
      </c>
      <c r="J10" s="7" t="s">
        <v>49</v>
      </c>
      <c r="K10" s="48" t="s">
        <v>58</v>
      </c>
      <c r="L10" s="54" t="s">
        <v>49</v>
      </c>
      <c r="M10" s="48" t="s">
        <v>58</v>
      </c>
      <c r="N10" s="11" t="s">
        <v>49</v>
      </c>
    </row>
    <row r="11" spans="1:14" x14ac:dyDescent="0.25">
      <c r="A11" s="55" t="s">
        <v>23</v>
      </c>
      <c r="B11" s="10" t="s">
        <v>9</v>
      </c>
      <c r="C11" s="50">
        <v>1473</v>
      </c>
      <c r="D11" s="31">
        <f>C11/C$25*100</f>
        <v>6.4924188998589569</v>
      </c>
      <c r="E11" s="51">
        <v>5836164.0800000001</v>
      </c>
      <c r="F11" s="31">
        <f t="shared" ref="F11:F24" si="0">E11/E$25*100</f>
        <v>9.3392941850305995</v>
      </c>
      <c r="G11" s="51">
        <v>0</v>
      </c>
      <c r="H11" s="71">
        <f t="shared" ref="H11:H24" si="1">G11/G$25*100</f>
        <v>0</v>
      </c>
      <c r="I11" s="64">
        <v>0</v>
      </c>
      <c r="J11" s="31">
        <f t="shared" ref="J11:J24" si="2">I11/I$25*100</f>
        <v>0</v>
      </c>
      <c r="K11" s="51">
        <f>C11+G11</f>
        <v>1473</v>
      </c>
      <c r="L11" s="71">
        <f t="shared" ref="L11:L24" si="3">K11/K$25*100</f>
        <v>6.0574906444051484</v>
      </c>
      <c r="M11" s="51">
        <f t="shared" ref="M11:M24" si="4">E11+I11</f>
        <v>5836164.0800000001</v>
      </c>
      <c r="N11" s="31">
        <f t="shared" ref="N11:N24" si="5">M11/M$25*100</f>
        <v>7.90160370876605</v>
      </c>
    </row>
    <row r="12" spans="1:14" x14ac:dyDescent="0.25">
      <c r="A12" s="55" t="s">
        <v>24</v>
      </c>
      <c r="B12" s="10" t="s">
        <v>10</v>
      </c>
      <c r="C12" s="49">
        <v>2446</v>
      </c>
      <c r="D12" s="31">
        <f t="shared" ref="D12:D24" si="6">C12/C$25*100</f>
        <v>10.781029619181947</v>
      </c>
      <c r="E12" s="51">
        <v>6484863.5500000007</v>
      </c>
      <c r="F12" s="31">
        <f t="shared" si="0"/>
        <v>10.377372468121543</v>
      </c>
      <c r="G12" s="51">
        <v>0</v>
      </c>
      <c r="H12" s="71">
        <f t="shared" si="1"/>
        <v>0</v>
      </c>
      <c r="I12" s="64">
        <v>0</v>
      </c>
      <c r="J12" s="31">
        <f t="shared" si="2"/>
        <v>0</v>
      </c>
      <c r="K12" s="51">
        <f t="shared" ref="K12:K24" si="7">C12+G12</f>
        <v>2446</v>
      </c>
      <c r="L12" s="71">
        <f t="shared" si="3"/>
        <v>10.058806596208413</v>
      </c>
      <c r="M12" s="51">
        <f t="shared" si="4"/>
        <v>6484863.5500000007</v>
      </c>
      <c r="N12" s="31">
        <f t="shared" si="5"/>
        <v>8.779880273263629</v>
      </c>
    </row>
    <row r="13" spans="1:14" x14ac:dyDescent="0.25">
      <c r="A13" s="55" t="s">
        <v>25</v>
      </c>
      <c r="B13" s="10" t="s">
        <v>11</v>
      </c>
      <c r="C13" s="49">
        <v>3559</v>
      </c>
      <c r="D13" s="31">
        <f t="shared" si="6"/>
        <v>15.686706629055008</v>
      </c>
      <c r="E13" s="51">
        <v>9235087.709999999</v>
      </c>
      <c r="F13" s="31">
        <f t="shared" si="0"/>
        <v>14.778405775776363</v>
      </c>
      <c r="G13" s="51">
        <v>1</v>
      </c>
      <c r="H13" s="71">
        <f t="shared" si="1"/>
        <v>6.1387354205033759E-2</v>
      </c>
      <c r="I13" s="64">
        <v>340</v>
      </c>
      <c r="J13" s="31">
        <f t="shared" si="2"/>
        <v>2.9903039070398808E-3</v>
      </c>
      <c r="K13" s="51">
        <f t="shared" si="7"/>
        <v>3560</v>
      </c>
      <c r="L13" s="71">
        <f t="shared" si="3"/>
        <v>14.63996381132541</v>
      </c>
      <c r="M13" s="51">
        <f t="shared" si="4"/>
        <v>9235427.709999999</v>
      </c>
      <c r="N13" s="31">
        <f t="shared" si="5"/>
        <v>12.50387906252573</v>
      </c>
    </row>
    <row r="14" spans="1:14" x14ac:dyDescent="0.25">
      <c r="A14" s="55" t="s">
        <v>26</v>
      </c>
      <c r="B14" s="10" t="s">
        <v>19</v>
      </c>
      <c r="C14" s="49">
        <v>944</v>
      </c>
      <c r="D14" s="31">
        <f t="shared" si="6"/>
        <v>4.1607898448519043</v>
      </c>
      <c r="E14" s="51">
        <v>2454195.1799999997</v>
      </c>
      <c r="F14" s="31">
        <f t="shared" si="0"/>
        <v>3.927314321413685</v>
      </c>
      <c r="G14" s="51">
        <v>0</v>
      </c>
      <c r="H14" s="71">
        <f t="shared" si="1"/>
        <v>0</v>
      </c>
      <c r="I14" s="64">
        <v>0</v>
      </c>
      <c r="J14" s="31">
        <f t="shared" si="2"/>
        <v>0</v>
      </c>
      <c r="K14" s="51">
        <f t="shared" si="7"/>
        <v>944</v>
      </c>
      <c r="L14" s="71">
        <f t="shared" si="3"/>
        <v>3.8820578196323563</v>
      </c>
      <c r="M14" s="51">
        <f t="shared" si="4"/>
        <v>2454195.1799999997</v>
      </c>
      <c r="N14" s="31">
        <f t="shared" si="5"/>
        <v>3.3227437526608679</v>
      </c>
    </row>
    <row r="15" spans="1:14" x14ac:dyDescent="0.25">
      <c r="A15" s="55" t="s">
        <v>27</v>
      </c>
      <c r="B15" s="10" t="s">
        <v>13</v>
      </c>
      <c r="C15" s="49">
        <v>893</v>
      </c>
      <c r="D15" s="31">
        <f t="shared" si="6"/>
        <v>3.9360014104372358</v>
      </c>
      <c r="E15" s="51">
        <v>3623449.59</v>
      </c>
      <c r="F15" s="31">
        <f t="shared" si="0"/>
        <v>5.7984082047327403</v>
      </c>
      <c r="G15" s="51">
        <v>1357</v>
      </c>
      <c r="H15" s="71">
        <f t="shared" si="1"/>
        <v>83.302639656230809</v>
      </c>
      <c r="I15" s="64">
        <v>9399616.6199999992</v>
      </c>
      <c r="J15" s="31">
        <f t="shared" si="2"/>
        <v>82.669736186655868</v>
      </c>
      <c r="K15" s="51">
        <f t="shared" si="7"/>
        <v>2250</v>
      </c>
      <c r="L15" s="71">
        <f t="shared" si="3"/>
        <v>9.2527861167084744</v>
      </c>
      <c r="M15" s="51">
        <f t="shared" si="4"/>
        <v>13023066.209999999</v>
      </c>
      <c r="N15" s="31">
        <f t="shared" si="5"/>
        <v>17.631976560954026</v>
      </c>
    </row>
    <row r="16" spans="1:14" x14ac:dyDescent="0.25">
      <c r="A16" s="55" t="s">
        <v>28</v>
      </c>
      <c r="B16" s="10" t="s">
        <v>14</v>
      </c>
      <c r="C16" s="49">
        <v>380</v>
      </c>
      <c r="D16" s="31">
        <f t="shared" si="6"/>
        <v>1.6748942172073344</v>
      </c>
      <c r="E16" s="51">
        <v>1360922.37</v>
      </c>
      <c r="F16" s="31">
        <f t="shared" si="0"/>
        <v>2.1778096369797511</v>
      </c>
      <c r="G16" s="51">
        <v>0</v>
      </c>
      <c r="H16" s="71">
        <f t="shared" si="1"/>
        <v>0</v>
      </c>
      <c r="I16" s="64">
        <v>0</v>
      </c>
      <c r="J16" s="31">
        <f t="shared" si="2"/>
        <v>0</v>
      </c>
      <c r="K16" s="51">
        <f t="shared" si="7"/>
        <v>380</v>
      </c>
      <c r="L16" s="71">
        <f t="shared" si="3"/>
        <v>1.5626927663774315</v>
      </c>
      <c r="M16" s="51">
        <f t="shared" si="4"/>
        <v>1360922.37</v>
      </c>
      <c r="N16" s="31">
        <f t="shared" si="5"/>
        <v>1.842557731196393</v>
      </c>
    </row>
    <row r="17" spans="1:14" x14ac:dyDescent="0.25">
      <c r="A17" s="55" t="s">
        <v>29</v>
      </c>
      <c r="B17" s="10" t="s">
        <v>15</v>
      </c>
      <c r="C17" s="50">
        <v>1715</v>
      </c>
      <c r="D17" s="31">
        <f t="shared" si="6"/>
        <v>7.5590620592383644</v>
      </c>
      <c r="E17" s="51">
        <v>5382011.6099999994</v>
      </c>
      <c r="F17" s="31">
        <f t="shared" si="0"/>
        <v>8.6125388258515461</v>
      </c>
      <c r="G17" s="51">
        <v>0</v>
      </c>
      <c r="H17" s="71">
        <f t="shared" si="1"/>
        <v>0</v>
      </c>
      <c r="I17" s="64">
        <v>0</v>
      </c>
      <c r="J17" s="31">
        <f t="shared" si="2"/>
        <v>0</v>
      </c>
      <c r="K17" s="51">
        <f t="shared" si="7"/>
        <v>1715</v>
      </c>
      <c r="L17" s="71">
        <f t="shared" si="3"/>
        <v>7.0526791956244601</v>
      </c>
      <c r="M17" s="51">
        <f t="shared" si="4"/>
        <v>5382011.6099999994</v>
      </c>
      <c r="N17" s="31">
        <f t="shared" si="5"/>
        <v>7.2867250329599953</v>
      </c>
    </row>
    <row r="18" spans="1:14" x14ac:dyDescent="0.25">
      <c r="A18" s="55" t="s">
        <v>30</v>
      </c>
      <c r="B18" s="10" t="s">
        <v>16</v>
      </c>
      <c r="C18" s="49">
        <v>1180</v>
      </c>
      <c r="D18" s="31">
        <f t="shared" si="6"/>
        <v>5.2009873060648806</v>
      </c>
      <c r="E18" s="51">
        <v>3368544.99</v>
      </c>
      <c r="F18" s="31">
        <f t="shared" si="0"/>
        <v>5.3904983146260275</v>
      </c>
      <c r="G18" s="51">
        <v>0</v>
      </c>
      <c r="H18" s="71">
        <f t="shared" si="1"/>
        <v>0</v>
      </c>
      <c r="I18" s="64">
        <v>0</v>
      </c>
      <c r="J18" s="31">
        <f t="shared" si="2"/>
        <v>0</v>
      </c>
      <c r="K18" s="51">
        <f t="shared" si="7"/>
        <v>1180</v>
      </c>
      <c r="L18" s="71">
        <f t="shared" si="3"/>
        <v>4.8525722745404449</v>
      </c>
      <c r="M18" s="51">
        <f t="shared" si="4"/>
        <v>3368544.99</v>
      </c>
      <c r="N18" s="31">
        <f t="shared" si="5"/>
        <v>4.5606852756835616</v>
      </c>
    </row>
    <row r="19" spans="1:14" x14ac:dyDescent="0.25">
      <c r="A19" s="55" t="s">
        <v>31</v>
      </c>
      <c r="B19" s="10" t="s">
        <v>8</v>
      </c>
      <c r="C19" s="49">
        <v>2976</v>
      </c>
      <c r="D19" s="31">
        <f t="shared" si="6"/>
        <v>13.117066290550069</v>
      </c>
      <c r="E19" s="51">
        <v>6421626.5899999999</v>
      </c>
      <c r="F19" s="31">
        <f t="shared" si="0"/>
        <v>10.276177819597025</v>
      </c>
      <c r="G19" s="51">
        <v>0</v>
      </c>
      <c r="H19" s="71">
        <f t="shared" si="1"/>
        <v>0</v>
      </c>
      <c r="I19" s="64">
        <v>0</v>
      </c>
      <c r="J19" s="31">
        <f t="shared" si="2"/>
        <v>0</v>
      </c>
      <c r="K19" s="51">
        <f t="shared" si="7"/>
        <v>2976</v>
      </c>
      <c r="L19" s="71">
        <f t="shared" si="3"/>
        <v>12.23835177036641</v>
      </c>
      <c r="M19" s="51">
        <f t="shared" si="4"/>
        <v>6421626.5899999999</v>
      </c>
      <c r="N19" s="31">
        <f t="shared" si="5"/>
        <v>8.6942635238340813</v>
      </c>
    </row>
    <row r="20" spans="1:14" x14ac:dyDescent="0.25">
      <c r="A20" s="55" t="s">
        <v>32</v>
      </c>
      <c r="B20" s="10" t="s">
        <v>12</v>
      </c>
      <c r="C20" s="49">
        <v>1022</v>
      </c>
      <c r="D20" s="31">
        <f t="shared" si="6"/>
        <v>4.5045839210155147</v>
      </c>
      <c r="E20" s="51">
        <v>3359024.6</v>
      </c>
      <c r="F20" s="31">
        <f t="shared" si="0"/>
        <v>5.3752633551993512</v>
      </c>
      <c r="G20" s="51">
        <v>0</v>
      </c>
      <c r="H20" s="71">
        <f t="shared" si="1"/>
        <v>0</v>
      </c>
      <c r="I20" s="64">
        <v>0</v>
      </c>
      <c r="J20" s="31">
        <f t="shared" si="2"/>
        <v>0</v>
      </c>
      <c r="K20" s="51">
        <f t="shared" si="7"/>
        <v>1022</v>
      </c>
      <c r="L20" s="71">
        <f t="shared" si="3"/>
        <v>4.2028210716782501</v>
      </c>
      <c r="M20" s="51">
        <f t="shared" si="4"/>
        <v>3359024.6</v>
      </c>
      <c r="N20" s="31">
        <f t="shared" si="5"/>
        <v>4.5477955851433842</v>
      </c>
    </row>
    <row r="21" spans="1:14" x14ac:dyDescent="0.25">
      <c r="A21" s="55" t="s">
        <v>33</v>
      </c>
      <c r="B21" s="10" t="s">
        <v>52</v>
      </c>
      <c r="C21" s="49">
        <v>1163</v>
      </c>
      <c r="D21" s="31">
        <f t="shared" si="6"/>
        <v>5.1260578279266573</v>
      </c>
      <c r="E21" s="20">
        <v>3306567.84</v>
      </c>
      <c r="F21" s="31">
        <f t="shared" si="0"/>
        <v>5.291319671142829</v>
      </c>
      <c r="G21" s="51">
        <v>0</v>
      </c>
      <c r="H21" s="71">
        <f t="shared" si="1"/>
        <v>0</v>
      </c>
      <c r="I21" s="64">
        <v>0</v>
      </c>
      <c r="J21" s="31">
        <f t="shared" si="2"/>
        <v>0</v>
      </c>
      <c r="K21" s="51">
        <f t="shared" si="7"/>
        <v>1163</v>
      </c>
      <c r="L21" s="71">
        <f t="shared" si="3"/>
        <v>4.782662334991981</v>
      </c>
      <c r="M21" s="51">
        <f t="shared" si="4"/>
        <v>3306567.84</v>
      </c>
      <c r="N21" s="31">
        <f t="shared" si="5"/>
        <v>4.476774187580852</v>
      </c>
    </row>
    <row r="22" spans="1:14" x14ac:dyDescent="0.25">
      <c r="A22" s="55" t="s">
        <v>34</v>
      </c>
      <c r="B22" s="10" t="s">
        <v>18</v>
      </c>
      <c r="C22" s="49">
        <v>236</v>
      </c>
      <c r="D22" s="31">
        <f t="shared" si="6"/>
        <v>1.0401974612129761</v>
      </c>
      <c r="E22" s="51">
        <v>651133.68999999994</v>
      </c>
      <c r="F22" s="31">
        <f t="shared" si="0"/>
        <v>1.0419736322242874</v>
      </c>
      <c r="G22" s="51">
        <v>0</v>
      </c>
      <c r="H22" s="71">
        <f t="shared" si="1"/>
        <v>0</v>
      </c>
      <c r="I22" s="64">
        <v>0</v>
      </c>
      <c r="J22" s="31">
        <f t="shared" si="2"/>
        <v>0</v>
      </c>
      <c r="K22" s="51">
        <f t="shared" si="7"/>
        <v>236</v>
      </c>
      <c r="L22" s="71">
        <f t="shared" si="3"/>
        <v>0.97051445490808907</v>
      </c>
      <c r="M22" s="51">
        <f t="shared" si="4"/>
        <v>651133.68999999994</v>
      </c>
      <c r="N22" s="31">
        <f t="shared" si="5"/>
        <v>0.88157226378161102</v>
      </c>
    </row>
    <row r="23" spans="1:14" x14ac:dyDescent="0.25">
      <c r="A23" s="55" t="s">
        <v>35</v>
      </c>
      <c r="B23" s="10" t="s">
        <v>17</v>
      </c>
      <c r="C23" s="49">
        <v>1306</v>
      </c>
      <c r="D23" s="31">
        <f t="shared" si="6"/>
        <v>5.7563469675599439</v>
      </c>
      <c r="E23" s="51">
        <v>4100523.9799000002</v>
      </c>
      <c r="F23" s="31">
        <f t="shared" si="0"/>
        <v>6.5618442586793417</v>
      </c>
      <c r="G23" s="51">
        <v>0</v>
      </c>
      <c r="H23" s="71">
        <f t="shared" si="1"/>
        <v>0</v>
      </c>
      <c r="I23" s="64">
        <v>0</v>
      </c>
      <c r="J23" s="31">
        <f t="shared" si="2"/>
        <v>0</v>
      </c>
      <c r="K23" s="51">
        <f t="shared" si="7"/>
        <v>1306</v>
      </c>
      <c r="L23" s="71">
        <f t="shared" si="3"/>
        <v>5.3707282970761199</v>
      </c>
      <c r="M23" s="51">
        <f t="shared" si="4"/>
        <v>4100523.9799000002</v>
      </c>
      <c r="N23" s="31">
        <f t="shared" si="5"/>
        <v>5.5517142841299227</v>
      </c>
    </row>
    <row r="24" spans="1:14" x14ac:dyDescent="0.25">
      <c r="A24" s="55" t="s">
        <v>36</v>
      </c>
      <c r="B24" s="10" t="s">
        <v>22</v>
      </c>
      <c r="C24" s="49">
        <v>3395</v>
      </c>
      <c r="D24" s="31">
        <f t="shared" si="6"/>
        <v>14.963857545839209</v>
      </c>
      <c r="E24" s="52">
        <v>6906303.3499999996</v>
      </c>
      <c r="F24" s="31">
        <f t="shared" si="0"/>
        <v>11.051779530624907</v>
      </c>
      <c r="G24" s="51">
        <v>271</v>
      </c>
      <c r="H24" s="71">
        <f t="shared" si="1"/>
        <v>16.635972989564149</v>
      </c>
      <c r="I24" s="64">
        <v>1970125.17</v>
      </c>
      <c r="J24" s="31">
        <f t="shared" si="2"/>
        <v>17.327273509437084</v>
      </c>
      <c r="K24" s="51">
        <f t="shared" si="7"/>
        <v>3666</v>
      </c>
      <c r="L24" s="71">
        <f t="shared" si="3"/>
        <v>15.07587284615701</v>
      </c>
      <c r="M24" s="51">
        <f t="shared" si="4"/>
        <v>8876428.5199999996</v>
      </c>
      <c r="N24" s="31">
        <f t="shared" si="5"/>
        <v>12.017828757519911</v>
      </c>
    </row>
    <row r="25" spans="1:14" ht="15.75" thickBot="1" x14ac:dyDescent="0.3">
      <c r="A25" s="56"/>
      <c r="B25" s="57" t="s">
        <v>51</v>
      </c>
      <c r="C25" s="63">
        <f>SUM(C11:C24)</f>
        <v>22688</v>
      </c>
      <c r="D25" s="58">
        <f t="shared" ref="D25:N25" si="8">SUM(D11:D24)</f>
        <v>99.999999999999986</v>
      </c>
      <c r="E25" s="63">
        <f t="shared" si="8"/>
        <v>62490419.129900001</v>
      </c>
      <c r="F25" s="58">
        <f t="shared" si="8"/>
        <v>100</v>
      </c>
      <c r="G25" s="63">
        <f>SUM(G11:G24)</f>
        <v>1629</v>
      </c>
      <c r="H25" s="58">
        <f t="shared" si="8"/>
        <v>100</v>
      </c>
      <c r="I25" s="63">
        <f t="shared" si="8"/>
        <v>11370081.789999999</v>
      </c>
      <c r="J25" s="59">
        <f t="shared" si="8"/>
        <v>100</v>
      </c>
      <c r="K25" s="72">
        <f>SUM(K11:K24)</f>
        <v>24317</v>
      </c>
      <c r="L25" s="58">
        <f t="shared" si="8"/>
        <v>100</v>
      </c>
      <c r="M25" s="72">
        <f>SUM(M11:M24)</f>
        <v>73860500.919899985</v>
      </c>
      <c r="N25" s="59">
        <f t="shared" si="8"/>
        <v>100.00000000000003</v>
      </c>
    </row>
    <row r="28" spans="1:14" x14ac:dyDescent="0.25">
      <c r="B28" t="s">
        <v>64</v>
      </c>
      <c r="C28" s="21"/>
      <c r="D28" s="14"/>
      <c r="E28" s="21"/>
      <c r="F28" s="14"/>
      <c r="G28" s="21"/>
      <c r="H28" s="14"/>
      <c r="I28" s="21"/>
      <c r="J28" s="21"/>
      <c r="K28" s="21"/>
      <c r="L28" s="14"/>
      <c r="M28" s="21"/>
      <c r="N28" s="21"/>
    </row>
    <row r="29" spans="1:14" x14ac:dyDescent="0.25">
      <c r="B29" s="14"/>
      <c r="C29" s="32"/>
      <c r="D29" s="14"/>
      <c r="E29" s="33"/>
      <c r="F29" s="14"/>
      <c r="G29" s="32"/>
      <c r="H29" s="14"/>
      <c r="I29" s="34"/>
      <c r="J29" s="32"/>
      <c r="K29" s="32"/>
      <c r="L29" s="14"/>
      <c r="M29" s="34"/>
      <c r="N29" s="32"/>
    </row>
    <row r="30" spans="1:14" x14ac:dyDescent="0.25">
      <c r="B30" s="14"/>
      <c r="C30" s="35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x14ac:dyDescent="0.25">
      <c r="B31" s="18"/>
      <c r="C31" s="17"/>
      <c r="D31" s="14"/>
      <c r="E31" s="15"/>
      <c r="F31" s="15"/>
      <c r="G31" s="14"/>
      <c r="H31" s="14"/>
      <c r="I31" s="32"/>
      <c r="J31" s="14"/>
      <c r="K31" s="14"/>
      <c r="L31" s="14"/>
      <c r="M31" s="32"/>
      <c r="N31" s="14"/>
    </row>
    <row r="32" spans="1:14" x14ac:dyDescent="0.25">
      <c r="B32" s="18"/>
      <c r="C32" s="17"/>
      <c r="D32" s="14"/>
      <c r="E32" s="15"/>
      <c r="F32" s="15"/>
      <c r="G32" s="14"/>
      <c r="H32" s="14"/>
      <c r="I32" s="14"/>
      <c r="J32" s="14"/>
      <c r="K32" s="14"/>
      <c r="L32" s="14"/>
      <c r="M32" s="14"/>
      <c r="N32" s="14"/>
    </row>
    <row r="33" spans="2:14" x14ac:dyDescent="0.25">
      <c r="B33" s="18"/>
      <c r="C33" s="17"/>
      <c r="D33" s="14"/>
      <c r="E33" s="15"/>
      <c r="F33" s="15"/>
      <c r="G33" s="14"/>
      <c r="H33" s="14"/>
      <c r="I33" s="14"/>
      <c r="J33" s="14"/>
      <c r="K33" s="14"/>
      <c r="L33" s="14"/>
      <c r="M33" s="14"/>
      <c r="N33" s="14"/>
    </row>
    <row r="34" spans="2:14" x14ac:dyDescent="0.25">
      <c r="B34" s="18"/>
      <c r="C34" s="17"/>
      <c r="D34" s="14"/>
      <c r="E34" s="15"/>
      <c r="F34" s="15"/>
      <c r="G34" s="14"/>
      <c r="H34" s="14"/>
      <c r="I34" s="14"/>
      <c r="J34" s="14"/>
      <c r="K34" s="14"/>
      <c r="L34" s="14"/>
      <c r="M34" s="14"/>
      <c r="N34" s="14"/>
    </row>
    <row r="35" spans="2:14" x14ac:dyDescent="0.25">
      <c r="B35" s="18"/>
      <c r="C35" s="17"/>
      <c r="D35" s="14"/>
      <c r="E35" s="15"/>
      <c r="F35" s="15"/>
      <c r="G35" s="14"/>
      <c r="H35" s="14"/>
      <c r="I35" s="14"/>
      <c r="J35" s="14"/>
      <c r="K35" s="14"/>
      <c r="L35" s="14"/>
      <c r="M35" s="14"/>
      <c r="N35" s="14"/>
    </row>
    <row r="36" spans="2:14" x14ac:dyDescent="0.25">
      <c r="B36" s="18"/>
      <c r="C36" s="17"/>
      <c r="D36" s="14"/>
      <c r="E36" s="15"/>
      <c r="F36" s="15"/>
      <c r="G36" s="14"/>
      <c r="H36" s="14"/>
      <c r="I36" s="14"/>
      <c r="J36" s="14"/>
      <c r="K36" s="14"/>
      <c r="L36" s="14"/>
      <c r="M36" s="14"/>
      <c r="N36" s="14"/>
    </row>
    <row r="37" spans="2:14" x14ac:dyDescent="0.25">
      <c r="B37" s="18"/>
      <c r="C37" s="17"/>
      <c r="D37" s="14"/>
      <c r="E37" s="15"/>
      <c r="F37" s="15"/>
      <c r="G37" s="14"/>
      <c r="H37" s="14"/>
      <c r="I37" s="14"/>
      <c r="J37" s="14"/>
      <c r="K37" s="14"/>
      <c r="L37" s="14"/>
      <c r="M37" s="14"/>
      <c r="N37" s="14"/>
    </row>
    <row r="38" spans="2:14" x14ac:dyDescent="0.25">
      <c r="B38" s="18"/>
      <c r="C38" s="17"/>
      <c r="D38" s="14"/>
      <c r="E38" s="14"/>
      <c r="F38" s="14"/>
      <c r="G38" s="15"/>
      <c r="H38" s="14"/>
      <c r="I38" s="14"/>
      <c r="J38" s="14"/>
      <c r="K38" s="15"/>
      <c r="L38" s="14"/>
      <c r="M38" s="14"/>
      <c r="N38" s="14"/>
    </row>
    <row r="39" spans="2:14" x14ac:dyDescent="0.25">
      <c r="B39" s="18"/>
      <c r="C39" s="17"/>
      <c r="D39" s="14"/>
      <c r="E39" s="14"/>
      <c r="F39" s="14"/>
      <c r="G39" s="15"/>
      <c r="H39" s="14"/>
      <c r="I39" s="14"/>
      <c r="J39" s="14"/>
      <c r="K39" s="15"/>
      <c r="L39" s="14"/>
      <c r="M39" s="14"/>
      <c r="N39" s="14"/>
    </row>
    <row r="40" spans="2:14" x14ac:dyDescent="0.25">
      <c r="B40" s="18"/>
      <c r="C40" s="17"/>
      <c r="D40" s="14"/>
      <c r="E40" s="33"/>
      <c r="F40" s="14"/>
      <c r="G40" s="15"/>
      <c r="H40" s="14"/>
      <c r="I40" s="14"/>
      <c r="J40" s="14"/>
      <c r="K40" s="15"/>
      <c r="L40" s="14"/>
      <c r="M40" s="14"/>
      <c r="N40" s="14"/>
    </row>
    <row r="41" spans="2:14" x14ac:dyDescent="0.25">
      <c r="B41" s="18"/>
      <c r="C41" s="17"/>
      <c r="D41" s="14"/>
      <c r="E41" s="14"/>
      <c r="F41" s="14"/>
      <c r="G41" s="15"/>
      <c r="H41" s="14"/>
      <c r="I41" s="14"/>
      <c r="J41" s="14"/>
      <c r="K41" s="15"/>
      <c r="L41" s="14"/>
      <c r="M41" s="14"/>
      <c r="N41" s="14"/>
    </row>
    <row r="42" spans="2:14" x14ac:dyDescent="0.25">
      <c r="B42" s="18"/>
      <c r="C42" s="17"/>
      <c r="D42" s="14"/>
      <c r="E42" s="14"/>
      <c r="F42" s="14"/>
      <c r="G42" s="15"/>
      <c r="H42" s="14"/>
      <c r="I42" s="14"/>
      <c r="J42" s="14"/>
      <c r="K42" s="15"/>
      <c r="L42" s="14"/>
      <c r="M42" s="14"/>
      <c r="N42" s="14"/>
    </row>
    <row r="43" spans="2:14" x14ac:dyDescent="0.25">
      <c r="B43" s="18"/>
      <c r="C43" s="17"/>
      <c r="D43" s="14"/>
      <c r="E43" s="14"/>
      <c r="F43" s="14"/>
      <c r="G43" s="15"/>
      <c r="H43" s="14"/>
      <c r="I43" s="14"/>
      <c r="J43" s="14"/>
      <c r="K43" s="15"/>
      <c r="L43" s="14"/>
      <c r="M43" s="14"/>
      <c r="N43" s="14"/>
    </row>
    <row r="44" spans="2:14" x14ac:dyDescent="0.25">
      <c r="G44" s="15"/>
      <c r="K44" s="15"/>
    </row>
    <row r="45" spans="2:14" x14ac:dyDescent="0.25">
      <c r="G45" s="14"/>
      <c r="K45" s="14"/>
    </row>
  </sheetData>
  <mergeCells count="10">
    <mergeCell ref="K8:N8"/>
    <mergeCell ref="K9:L9"/>
    <mergeCell ref="M9:N9"/>
    <mergeCell ref="B8:B10"/>
    <mergeCell ref="C8:F8"/>
    <mergeCell ref="E9:F9"/>
    <mergeCell ref="G9:H9"/>
    <mergeCell ref="I9:J9"/>
    <mergeCell ref="G8:J8"/>
    <mergeCell ref="C9:D9"/>
  </mergeCells>
  <dataValidations disablePrompts="1" count="1">
    <dataValidation type="decimal" allowBlank="1" showInputMessage="1" showErrorMessage="1" errorTitle="Microsoft Excel" error="Neočekivana vrsta podatka!_x000a_Mollimo unesite broj." sqref="C31:C43 E12:E15 I11:I14 I16:I24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osiguranja&amp;RKvartalno izvješće</oddHeader>
    <oddFooter>&amp;CU izvješće su uključeni podatci zaključno s 30.09.2022.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2020-08-07T14:26:10Z</cp:lastPrinted>
  <dcterms:created xsi:type="dcterms:W3CDTF">2018-01-08T12:56:16Z</dcterms:created>
  <dcterms:modified xsi:type="dcterms:W3CDTF">2022-11-04T10:34:45Z</dcterms:modified>
</cp:coreProperties>
</file>