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29" i="21" l="1"/>
  <c r="E34" i="21"/>
  <c r="E34" i="27" l="1"/>
  <c r="G28" i="26" l="1"/>
  <c r="G14" i="26"/>
  <c r="G15" i="26"/>
  <c r="G31" i="26" l="1"/>
  <c r="G32" i="26"/>
  <c r="G33" i="26"/>
  <c r="G13" i="26"/>
  <c r="G16" i="26"/>
  <c r="G17" i="26"/>
  <c r="G18" i="26"/>
  <c r="G19" i="26"/>
  <c r="G20" i="26"/>
  <c r="G21" i="26"/>
  <c r="G22" i="26"/>
  <c r="G23" i="26"/>
  <c r="G24" i="26"/>
  <c r="G25" i="26"/>
  <c r="G26" i="26"/>
  <c r="G31" i="21"/>
  <c r="G3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C34" i="26" l="1"/>
  <c r="C29" i="26"/>
  <c r="E35" i="21"/>
  <c r="C29" i="21"/>
  <c r="C35" i="21" s="1"/>
  <c r="C34" i="21"/>
  <c r="C35" i="26" l="1"/>
  <c r="E11" i="27"/>
  <c r="E33" i="27" l="1"/>
  <c r="E32" i="27"/>
  <c r="E31" i="27"/>
  <c r="E30" i="27"/>
  <c r="C31" i="27"/>
  <c r="C32" i="27"/>
  <c r="C33" i="27"/>
  <c r="C30" i="27"/>
  <c r="C34" i="27" s="1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29" i="27" s="1"/>
  <c r="C35" i="27" s="1"/>
  <c r="E34" i="26"/>
  <c r="G30" i="26"/>
  <c r="E29" i="26"/>
  <c r="G12" i="26"/>
  <c r="G11" i="26"/>
  <c r="G30" i="21"/>
  <c r="G12" i="21"/>
  <c r="G11" i="21"/>
  <c r="G15" i="27" l="1"/>
  <c r="G17" i="27"/>
  <c r="E35" i="26"/>
  <c r="G16" i="27"/>
  <c r="G14" i="27"/>
  <c r="G18" i="27"/>
  <c r="G19" i="27"/>
  <c r="G28" i="27"/>
  <c r="G26" i="27"/>
  <c r="G24" i="27"/>
  <c r="G13" i="27"/>
  <c r="G23" i="27"/>
  <c r="G27" i="27"/>
  <c r="G25" i="27"/>
  <c r="G11" i="27"/>
  <c r="G21" i="27"/>
  <c r="G12" i="27"/>
  <c r="G20" i="27"/>
  <c r="G22" i="27"/>
  <c r="G31" i="27"/>
  <c r="E29" i="27"/>
  <c r="E35" i="27" s="1"/>
  <c r="G32" i="27"/>
  <c r="G30" i="27"/>
  <c r="G33" i="27"/>
  <c r="D20" i="26"/>
  <c r="F33" i="26"/>
  <c r="G34" i="26"/>
  <c r="G29" i="26"/>
  <c r="F33" i="27" l="1"/>
  <c r="D32" i="27"/>
  <c r="G34" i="27"/>
  <c r="G29" i="27"/>
  <c r="D11" i="27"/>
  <c r="D23" i="27"/>
  <c r="D21" i="27"/>
  <c r="D16" i="27"/>
  <c r="F18" i="27"/>
  <c r="D23" i="26"/>
  <c r="D15" i="26"/>
  <c r="D31" i="26"/>
  <c r="D33" i="26"/>
  <c r="D32" i="26"/>
  <c r="G35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22" i="27" l="1"/>
  <c r="D30" i="27"/>
  <c r="D12" i="27"/>
  <c r="D17" i="27"/>
  <c r="D33" i="27"/>
  <c r="D19" i="27"/>
  <c r="D28" i="27"/>
  <c r="D24" i="27"/>
  <c r="D31" i="27"/>
  <c r="D13" i="27"/>
  <c r="D18" i="27"/>
  <c r="D27" i="27"/>
  <c r="D20" i="27"/>
  <c r="D25" i="27"/>
  <c r="D15" i="27"/>
  <c r="D26" i="27"/>
  <c r="D14" i="27"/>
  <c r="F24" i="27"/>
  <c r="F12" i="27"/>
  <c r="F27" i="27"/>
  <c r="F11" i="27"/>
  <c r="F25" i="27"/>
  <c r="F19" i="27"/>
  <c r="F26" i="27"/>
  <c r="F17" i="27"/>
  <c r="F23" i="27"/>
  <c r="F15" i="27"/>
  <c r="F30" i="27"/>
  <c r="F22" i="27"/>
  <c r="F14" i="27"/>
  <c r="G35" i="27"/>
  <c r="F21" i="27"/>
  <c r="F32" i="27"/>
  <c r="F16" i="27"/>
  <c r="F13" i="27"/>
  <c r="F20" i="27"/>
  <c r="F28" i="27"/>
  <c r="F31" i="27"/>
  <c r="D29" i="26"/>
  <c r="D34" i="26"/>
  <c r="F34" i="26"/>
  <c r="F29" i="26"/>
  <c r="D29" i="27" l="1"/>
  <c r="D34" i="27"/>
  <c r="F34" i="27"/>
  <c r="F29" i="27"/>
  <c r="D35" i="26"/>
  <c r="F35" i="26"/>
  <c r="D35" i="27" l="1"/>
  <c r="F35" i="27"/>
  <c r="D32" i="2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 l="1"/>
  <c r="F33" i="21" l="1"/>
  <c r="G35" i="21"/>
  <c r="F13" i="21"/>
  <c r="F27" i="21"/>
  <c r="F26" i="21"/>
  <c r="F32" i="21"/>
  <c r="F24" i="21"/>
  <c r="F11" i="21" l="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<sst xmlns="http://schemas.openxmlformats.org/spreadsheetml/2006/main" count="207" uniqueCount="70">
  <si>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</si>
  <si>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</si>
  <si>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</si>
  <si>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</si>
  <si>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</si>
  <si>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</si>
  <si>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</si>
  <si>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</si>
  <si>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</si>
  <si>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</si>
  <si>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</si>
  <si>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</si>
  <si>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</si>
  <si>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</si>
  <si>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</si>
  <si>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</si>
  <si>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</si>
  <si>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</si>
  <si>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</si>
  <si>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</si>
  <si>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</si>
  <si>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</si>
  <si>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</si>
  <si>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</si>
  <si>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</si>
  <si>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</si>
  <si>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</si>
  <si>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</si>
  <si>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</si>
  <si>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</si>
  <si>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</si>
  <si>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</si>
  <si>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</si>
  <si>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</si>
  <si>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</si>
  <si>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</si>
  <si>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</si>
  <si>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</si>
  <si>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</si>
  <si>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</si>
  <si>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</si>
  <si>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</si>
  <si>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</si>
  <si>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</si>
  <si>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</si>
  <si>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</si>
  <si>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</si>
  <si>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</si>
  <si>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</si>
  <si>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</si>
  <si>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</si>
  <si>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</si>
  <si>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</si>
  <si>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</si>
  <si>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I-XII-2020</t>
  </si>
  <si>
    <t>Premija u BiH</t>
  </si>
  <si>
    <t>Premija u FBiH</t>
  </si>
  <si>
    <t>Premija u RS</t>
  </si>
  <si>
    <t>Premija po vrstama osiguranja u Bosni i Hercegovini za 2020. i 2021. godinu (u KM)</t>
  </si>
  <si>
    <t>Premija po vrstama osiguranja u Federaciji Bosne i Hercegovine za 2020. i 2021. godinu (u KM)</t>
  </si>
  <si>
    <t>Premija po vrstama osiguranja u Republici Srpskoj za 2020. i 2021. godinu (u KM)</t>
  </si>
  <si>
    <t>2021.**</t>
  </si>
  <si>
    <t>I-XII-2021</t>
  </si>
  <si>
    <t>2020.*</t>
  </si>
  <si>
    <t>21/20</t>
  </si>
  <si>
    <t xml:space="preserve">Osiguranje robe u prijevozu </t>
  </si>
  <si>
    <t>Osiguranje jamstva</t>
  </si>
  <si>
    <t>Osiguranje raznih financijskih gubitaka</t>
  </si>
  <si>
    <t>*Podatci se odnose na razdoblje od 01.01. do 31.12.2020. godine.</t>
  </si>
  <si>
    <t>**Podatci se odnose na razdoblje od 01.01. do 31.12.2021.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</si>
</sst>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#,##0.00_ ;\-#,##0.00\ "/>
    <numFmt numFmtId="168" formatCode="_-* #,##0.00\ _T_L_-;\-* #,##0.00\ _T_L_-;_-* &quot;-&quot;??\ _T_L_-;_-@_-"/>
    <numFmt numFmtId="169" formatCode="m\o\n\th\ d\,\ yyyy"/>
    <numFmt numFmtId="170" formatCode="#,#00"/>
    <numFmt numFmtId="171" formatCode="#,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B0F0"/>
      <name val="Cambria"/>
      <family val="1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7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40" fillId="0" borderId="0">
      <protection locked="0"/>
    </xf>
    <xf numFmtId="170" fontId="40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4" fillId="0" borderId="0"/>
    <xf numFmtId="0" fontId="1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38" fillId="0" borderId="0">
      <alignment wrapText="1"/>
    </xf>
    <xf numFmtId="0" fontId="1" fillId="0" borderId="0"/>
    <xf numFmtId="0" fontId="38" fillId="0" borderId="0">
      <alignment wrapText="1"/>
    </xf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>
      <alignment vertical="top"/>
    </xf>
    <xf numFmtId="0" fontId="42" fillId="0" borderId="0">
      <alignment vertical="top"/>
    </xf>
  </cellStyleXfs>
  <cellXfs count="60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4" fontId="2" fillId="2" borderId="47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164" fontId="5" fillId="0" borderId="41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167" fontId="5" fillId="0" borderId="32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3" borderId="2" xfId="0" applyNumberFormat="1" applyFont="1" applyFill="1" applyBorder="1" applyAlignment="1">
      <alignment horizontal="right" vertical="center"/>
    </xf>
    <xf numFmtId="167" fontId="5" fillId="3" borderId="0" xfId="0" applyNumberFormat="1" applyFont="1" applyFill="1" applyBorder="1" applyAlignment="1">
      <alignment horizontal="right" vertical="center"/>
    </xf>
    <xf numFmtId="2" fontId="5" fillId="0" borderId="32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Border="1" applyAlignment="1">
      <alignment horizontal="right" vertical="center"/>
    </xf>
    <xf numFmtId="1" fontId="2" fillId="2" borderId="46" xfId="0" applyNumberFormat="1" applyFont="1" applyFill="1" applyBorder="1" applyAlignment="1">
      <alignment horizontal="right" vertical="center"/>
    </xf>
    <xf numFmtId="3" fontId="44" fillId="0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7">
    <cellStyle name="20% - Accent1 2" xfId="11"/>
    <cellStyle name="20% - Accent1 2 2" xfId="276"/>
    <cellStyle name="20% - Accent1 3" xfId="277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8"/>
    <cellStyle name="40% - Accent1 3" xfId="279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80"/>
    <cellStyle name="Accent1 3" xfId="281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 2" xfId="38"/>
    <cellStyle name="Comma 2 2" xfId="284"/>
    <cellStyle name="Comma 2 3" xfId="283"/>
    <cellStyle name="Comma 3" xfId="285"/>
    <cellStyle name="Comma 3 2" xfId="286"/>
    <cellStyle name="Comma 4" xfId="287"/>
    <cellStyle name="Comma 5" xfId="288"/>
    <cellStyle name="Comma 6" xfId="289"/>
    <cellStyle name="Comma 7" xfId="282"/>
    <cellStyle name="Date" xfId="290"/>
    <cellStyle name="Euro" xfId="39"/>
    <cellStyle name="Explanatory Text 2" xfId="40"/>
    <cellStyle name="Fixed" xfId="291"/>
    <cellStyle name="Good 2" xfId="41"/>
    <cellStyle name="Heading 1 2" xfId="42"/>
    <cellStyle name="Heading 2 2" xfId="43"/>
    <cellStyle name="Heading 3 2" xfId="44"/>
    <cellStyle name="Heading 4 2" xfId="45"/>
    <cellStyle name="Heading1" xfId="292"/>
    <cellStyle name="Heading2" xfId="293"/>
    <cellStyle name="Hyperlink 2" xfId="294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67" xfId="275"/>
    <cellStyle name="Normal 17" xfId="116"/>
    <cellStyle name="Normal 18" xfId="117"/>
    <cellStyle name="Normal 19" xfId="118"/>
    <cellStyle name="Normal 2" xfId="9"/>
    <cellStyle name="Normal 2 2" xfId="119"/>
    <cellStyle name="Normal 2 2 2" xfId="297"/>
    <cellStyle name="Normal 2 2 2 2" xfId="298"/>
    <cellStyle name="Normal 2 2 3" xfId="299"/>
    <cellStyle name="Normal 2 2 4" xfId="296"/>
    <cellStyle name="Normal 2 2 5" xfId="300"/>
    <cellStyle name="Normal 2 3" xfId="295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302"/>
    <cellStyle name="Normal 3 2 2" xfId="303"/>
    <cellStyle name="Normal 3 3" xfId="304"/>
    <cellStyle name="Normal 3 4" xfId="301"/>
    <cellStyle name="Normal 3 5" xfId="305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307"/>
    <cellStyle name="Normal 5 3" xfId="306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309"/>
    <cellStyle name="Normal 6 3" xfId="310"/>
    <cellStyle name="Normal 6 4" xfId="308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 2" xfId="311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312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314"/>
    <cellStyle name="Percent 2 3" xfId="313"/>
    <cellStyle name="Standard_0103_s Versicherung" xfId="210"/>
    <cellStyle name="Style 1" xfId="315"/>
    <cellStyle name="Style 1 2" xfId="316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4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50" t="s">
        <v>51</v>
      </c>
      <c r="B5" s="50"/>
      <c r="C5" s="50"/>
      <c r="D5" s="50"/>
      <c r="E5" s="50"/>
      <c r="F5" s="50"/>
      <c r="G5" s="50"/>
      <c r="H5" s="15"/>
    </row>
    <row r="6" spans="1:8" ht="17.25" x14ac:dyDescent="0.3">
      <c r="A6" s="3"/>
    </row>
    <row r="7" spans="1:8" s="1" customFormat="1" ht="19.5" customHeight="1" thickBot="1" x14ac:dyDescent="0.5">
      <c r="A7" s="16" t="s">
        <v>58</v>
      </c>
      <c r="C7" s="2"/>
      <c r="D7" s="2"/>
      <c r="E7" s="2"/>
      <c r="F7" s="2"/>
    </row>
    <row r="8" spans="1:8" s="1" customFormat="1" ht="17.25" customHeight="1" x14ac:dyDescent="0.2">
      <c r="A8" s="51" t="s">
        <v>0</v>
      </c>
      <c r="B8" s="54" t="s">
        <v>29</v>
      </c>
      <c r="C8" s="57" t="s">
        <v>63</v>
      </c>
      <c r="D8" s="57"/>
      <c r="E8" s="57" t="s">
        <v>61</v>
      </c>
      <c r="F8" s="57"/>
      <c r="G8" s="28" t="s">
        <v>52</v>
      </c>
    </row>
    <row r="9" spans="1:8" s="1" customFormat="1" ht="15" customHeight="1" x14ac:dyDescent="0.2">
      <c r="A9" s="52"/>
      <c r="B9" s="55"/>
      <c r="C9" s="4" t="s">
        <v>55</v>
      </c>
      <c r="D9" s="4" t="s">
        <v>49</v>
      </c>
      <c r="E9" s="4" t="s">
        <v>55</v>
      </c>
      <c r="F9" s="4" t="s">
        <v>49</v>
      </c>
      <c r="G9" s="58" t="s">
        <v>64</v>
      </c>
    </row>
    <row r="10" spans="1:8" s="1" customFormat="1" ht="21" customHeight="1" thickBot="1" x14ac:dyDescent="0.25">
      <c r="A10" s="53"/>
      <c r="B10" s="56"/>
      <c r="C10" s="5" t="s">
        <v>54</v>
      </c>
      <c r="D10" s="27" t="s">
        <v>50</v>
      </c>
      <c r="E10" s="5" t="s">
        <v>62</v>
      </c>
      <c r="F10" s="27" t="s">
        <v>50</v>
      </c>
      <c r="G10" s="58"/>
    </row>
    <row r="11" spans="1:8" s="1" customFormat="1" ht="16.5" customHeight="1" x14ac:dyDescent="0.2">
      <c r="A11" s="6" t="s">
        <v>1</v>
      </c>
      <c r="B11" s="7" t="s">
        <v>34</v>
      </c>
      <c r="C11" s="32">
        <f>FBiH!C11+RS!C11</f>
        <v>48022000.130000003</v>
      </c>
      <c r="D11" s="40">
        <f>C11/C$35*100</f>
        <v>6.3530062737251844</v>
      </c>
      <c r="E11" s="32">
        <f>FBiH!E11+RS!E11</f>
        <v>50578930</v>
      </c>
      <c r="F11" s="40">
        <f>E11/E$35*100</f>
        <v>6.180172448322991</v>
      </c>
      <c r="G11" s="37">
        <f>E11/C11*100</f>
        <v>105.32449682037014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2">
        <f>FBiH!C12+RS!C12</f>
        <v>8852433.4499999993</v>
      </c>
      <c r="D12" s="41">
        <f t="shared" ref="D12:D28" si="0">C12/C$35*100</f>
        <v>1.1711208423917987</v>
      </c>
      <c r="E12" s="32">
        <f>FBiH!E12+RS!E12</f>
        <v>11819360</v>
      </c>
      <c r="F12" s="41">
        <f t="shared" ref="F12:F28" si="1">E12/E$35*100</f>
        <v>1.4441919397822538</v>
      </c>
      <c r="G12" s="38">
        <f t="shared" ref="G12:G33" si="2">E12/C12*100</f>
        <v>133.51537819242233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2">
        <f>FBiH!C13+RS!C13</f>
        <v>72014675.730000004</v>
      </c>
      <c r="D13" s="41">
        <f t="shared" si="0"/>
        <v>9.5270852000011175</v>
      </c>
      <c r="E13" s="32">
        <f>FBiH!E13+RS!E13</f>
        <v>79643161</v>
      </c>
      <c r="F13" s="41">
        <f t="shared" si="1"/>
        <v>9.7314923291092192</v>
      </c>
      <c r="G13" s="38">
        <f t="shared" si="2"/>
        <v>110.59295927208086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2">
        <f>FBiH!C14+RS!C14</f>
        <v>20814.04</v>
      </c>
      <c r="D14" s="41">
        <f t="shared" si="0"/>
        <v>2.7535655812669902E-3</v>
      </c>
      <c r="E14" s="32">
        <f>FBiH!E14+RS!E14</f>
        <v>24171</v>
      </c>
      <c r="F14" s="41">
        <f t="shared" si="1"/>
        <v>2.9534224675851193E-3</v>
      </c>
      <c r="G14" s="38">
        <f t="shared" si="2"/>
        <v>116.12834413693834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2">
        <f>FBiH!C15+RS!C15</f>
        <v>32531.24</v>
      </c>
      <c r="D15" s="41">
        <f t="shared" si="0"/>
        <v>4.3036768825242943E-3</v>
      </c>
      <c r="E15" s="32">
        <f>FBiH!E15+RS!E15</f>
        <v>9512</v>
      </c>
      <c r="F15" s="41">
        <f t="shared" si="1"/>
        <v>1.1622586782371294E-3</v>
      </c>
      <c r="G15" s="38">
        <f t="shared" si="2"/>
        <v>29.239586317644207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2">
        <f>FBiH!C16+RS!C16</f>
        <v>12591.26</v>
      </c>
      <c r="D16" s="41">
        <f t="shared" si="0"/>
        <v>1.6657438998283756E-3</v>
      </c>
      <c r="E16" s="32">
        <f>FBiH!E16+RS!E16</f>
        <v>12461</v>
      </c>
      <c r="F16" s="41">
        <f t="shared" si="1"/>
        <v>1.5225930813196878E-3</v>
      </c>
      <c r="G16" s="38">
        <f t="shared" si="2"/>
        <v>98.965472875629601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2">
        <f>FBiH!C17+RS!C17</f>
        <v>3120497.35</v>
      </c>
      <c r="D17" s="41">
        <f t="shared" si="0"/>
        <v>0.41282202299000348</v>
      </c>
      <c r="E17" s="32">
        <f>FBiH!E17+RS!E17</f>
        <v>3052648</v>
      </c>
      <c r="F17" s="41">
        <f t="shared" si="1"/>
        <v>0.37299901488679738</v>
      </c>
      <c r="G17" s="38">
        <f t="shared" si="2"/>
        <v>97.825687946826818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2">
        <f>FBiH!C18+RS!C18</f>
        <v>31582174.719999999</v>
      </c>
      <c r="D18" s="41">
        <f t="shared" si="0"/>
        <v>4.1781215607615065</v>
      </c>
      <c r="E18" s="32">
        <f>FBiH!E18+RS!E18</f>
        <v>33246874</v>
      </c>
      <c r="F18" s="41">
        <f t="shared" si="1"/>
        <v>4.0623914876741365</v>
      </c>
      <c r="G18" s="38">
        <f t="shared" si="2"/>
        <v>105.27100902568878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2">
        <f>FBiH!C19+RS!C19</f>
        <v>29174362.599999998</v>
      </c>
      <c r="D19" s="41">
        <f t="shared" si="0"/>
        <v>3.8595832769977827</v>
      </c>
      <c r="E19" s="32">
        <f>FBiH!E19+RS!E19</f>
        <v>29772195</v>
      </c>
      <c r="F19" s="41">
        <f t="shared" si="1"/>
        <v>3.6378250640157774</v>
      </c>
      <c r="G19" s="38">
        <f t="shared" si="2"/>
        <v>102.04917039044412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2">
        <f>FBiH!C20+RS!C20</f>
        <v>386381198.1699</v>
      </c>
      <c r="D20" s="41">
        <f t="shared" si="0"/>
        <v>51.115783794464541</v>
      </c>
      <c r="E20" s="32">
        <f>FBiH!E20+RS!E20</f>
        <v>408838589</v>
      </c>
      <c r="F20" s="41">
        <f t="shared" si="1"/>
        <v>49.955445549145608</v>
      </c>
      <c r="G20" s="38">
        <f t="shared" si="2"/>
        <v>105.81223696610232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2">
        <f>FBiH!C21+RS!C21</f>
        <v>86258.62</v>
      </c>
      <c r="D21" s="41">
        <f t="shared" si="0"/>
        <v>1.1411468754724619E-2</v>
      </c>
      <c r="E21" s="32">
        <f>FBiH!E21+RS!E21</f>
        <v>191072</v>
      </c>
      <c r="F21" s="41">
        <f t="shared" si="1"/>
        <v>2.3346834542485786E-2</v>
      </c>
      <c r="G21" s="38">
        <f t="shared" si="2"/>
        <v>221.51061540284323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2">
        <f>FBiH!C22+RS!C22</f>
        <v>31313.46</v>
      </c>
      <c r="D22" s="41">
        <f t="shared" si="0"/>
        <v>4.142572306307696E-3</v>
      </c>
      <c r="E22" s="32">
        <f>FBiH!E22+RS!E22</f>
        <v>34529</v>
      </c>
      <c r="F22" s="41">
        <f t="shared" si="1"/>
        <v>4.2190527650178555E-3</v>
      </c>
      <c r="G22" s="38">
        <f t="shared" si="2"/>
        <v>110.26887479058527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2">
        <f>FBiH!C23+RS!C23</f>
        <v>10986375.859999999</v>
      </c>
      <c r="D23" s="41">
        <f t="shared" si="0"/>
        <v>1.4534278991948957</v>
      </c>
      <c r="E23" s="32">
        <f>FBiH!E23+RS!E23</f>
        <v>12314843</v>
      </c>
      <c r="F23" s="41">
        <f t="shared" si="1"/>
        <v>1.5047343511225573</v>
      </c>
      <c r="G23" s="38">
        <f t="shared" si="2"/>
        <v>112.09195058433036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2">
        <f>FBiH!C24+RS!C24</f>
        <v>4641902.9399999995</v>
      </c>
      <c r="D24" s="41">
        <f t="shared" si="0"/>
        <v>0.61409434051083056</v>
      </c>
      <c r="E24" s="32">
        <f>FBiH!E24+RS!E24</f>
        <v>7810112</v>
      </c>
      <c r="F24" s="41">
        <f t="shared" si="1"/>
        <v>0.95430723822581398</v>
      </c>
      <c r="G24" s="38">
        <f t="shared" si="2"/>
        <v>168.2523762549848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2">
        <f>FBiH!C25+RS!C25</f>
        <v>385293.2</v>
      </c>
      <c r="D25" s="41">
        <f t="shared" si="0"/>
        <v>5.0971848531866884E-2</v>
      </c>
      <c r="E25" s="32">
        <f>FBiH!E25+RS!E25</f>
        <v>360971</v>
      </c>
      <c r="F25" s="41">
        <f t="shared" si="1"/>
        <v>4.410656826555244E-2</v>
      </c>
      <c r="G25" s="38">
        <f t="shared" si="2"/>
        <v>93.687352904229812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2">
        <f>FBiH!C26+RS!C26</f>
        <v>2770547.34</v>
      </c>
      <c r="D26" s="41">
        <f t="shared" si="0"/>
        <v>0.36652585450469072</v>
      </c>
      <c r="E26" s="32">
        <f>FBiH!E26+RS!E26</f>
        <v>4074525</v>
      </c>
      <c r="F26" s="41">
        <f t="shared" si="1"/>
        <v>0.49786081170564961</v>
      </c>
      <c r="G26" s="38">
        <f t="shared" si="2"/>
        <v>147.06570579660263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2">
        <f>FBiH!C27+RS!C27</f>
        <v>37216</v>
      </c>
      <c r="D27" s="41">
        <f t="shared" si="0"/>
        <v>4.9234409404628945E-3</v>
      </c>
      <c r="E27" s="32">
        <f>FBiH!E27+RS!E27</f>
        <v>144137</v>
      </c>
      <c r="F27" s="41">
        <f t="shared" si="1"/>
        <v>1.7611909073282708E-2</v>
      </c>
      <c r="G27" s="38">
        <f t="shared" si="2"/>
        <v>387.29847377472055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2">
        <f>FBiH!C28+RS!C28</f>
        <v>1356256.12</v>
      </c>
      <c r="D28" s="41">
        <f t="shared" si="0"/>
        <v>0.17942408928851453</v>
      </c>
      <c r="E28" s="32">
        <f>FBiH!E28+RS!E28</f>
        <v>1683690</v>
      </c>
      <c r="F28" s="41">
        <f t="shared" si="1"/>
        <v>0.20572785050053327</v>
      </c>
      <c r="G28" s="38">
        <f t="shared" si="2"/>
        <v>124.1424812888586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3">
        <f>SUM(C11:C28)</f>
        <v>599508442.22990024</v>
      </c>
      <c r="D29" s="42">
        <f>SUM(D11:D28)</f>
        <v>79.311167471727842</v>
      </c>
      <c r="E29" s="33">
        <f>SUM(E11:E28)</f>
        <v>643611780</v>
      </c>
      <c r="F29" s="42">
        <f>SUM(F11:F28)</f>
        <v>78.64207072336481</v>
      </c>
      <c r="G29" s="9">
        <f>E29/C29*100</f>
        <v>107.35658327113046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2">
        <f>FBiH!C30+RS!C30</f>
        <v>141078927.59999999</v>
      </c>
      <c r="D30" s="41">
        <f>C30/C$35*100</f>
        <v>18.663848021884149</v>
      </c>
      <c r="E30" s="32">
        <f>FBiH!E30+RS!E30</f>
        <v>155555299</v>
      </c>
      <c r="F30" s="41">
        <f>E30/E$35*100</f>
        <v>19.007095900811759</v>
      </c>
      <c r="G30" s="38">
        <f t="shared" si="2"/>
        <v>110.26118616455942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2">
        <f>FBiH!C31+RS!C31</f>
        <v>376387.5</v>
      </c>
      <c r="D31" s="41">
        <f>C32/C$35*100</f>
        <v>1.9458530667663236</v>
      </c>
      <c r="E31" s="32">
        <f>FBiH!E31+RS!E31</f>
        <v>130587</v>
      </c>
      <c r="F31" s="41">
        <f>E31/E$35*100</f>
        <v>1.5956252524700593E-2</v>
      </c>
      <c r="G31" s="38">
        <f t="shared" si="2"/>
        <v>34.69482913221082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2">
        <f>FBiH!C32+RS!C32</f>
        <v>14708588.690000001</v>
      </c>
      <c r="D32" s="41">
        <f>C33/C$35*100</f>
        <v>2.9337626465497604E-2</v>
      </c>
      <c r="E32" s="32">
        <f>FBiH!E32+RS!E32</f>
        <v>18898066</v>
      </c>
      <c r="F32" s="41">
        <f>E32/E$35*100</f>
        <v>2.309129647855134</v>
      </c>
      <c r="G32" s="38">
        <f t="shared" si="2"/>
        <v>128.48320391777847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2">
        <f>FBiH!C33+RS!C33</f>
        <v>221761.39</v>
      </c>
      <c r="D33" s="41">
        <f>C33/C$35*100</f>
        <v>2.9337626465497604E-2</v>
      </c>
      <c r="E33" s="32">
        <f>FBiH!E33+RS!E33</f>
        <v>210719</v>
      </c>
      <c r="F33" s="41">
        <f>E33/E$35*100</f>
        <v>2.5747475443592269E-2</v>
      </c>
      <c r="G33" s="38">
        <f t="shared" si="2"/>
        <v>95.020598491017751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5">
        <f>SUM(C30:C33)</f>
        <v>156385665.17999998</v>
      </c>
      <c r="D34" s="43">
        <f>SUM(D30:D33)</f>
        <v>20.668376341581471</v>
      </c>
      <c r="E34" s="35">
        <f>FBiH!E34+RS!E34</f>
        <v>174794671</v>
      </c>
      <c r="F34" s="29">
        <f>SUM(F30:F33)</f>
        <v>21.357929276635183</v>
      </c>
      <c r="G34" s="14">
        <f>E34/C34*100</f>
        <v>111.77154299840157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C29+C34+1</f>
        <v>755894108.40990019</v>
      </c>
      <c r="D35" s="30">
        <f>D29+D34</f>
        <v>99.979543813309306</v>
      </c>
      <c r="E35" s="30">
        <f>E29+E34</f>
        <v>818406451</v>
      </c>
      <c r="F35" s="30">
        <f>F29+F34</f>
        <v>100</v>
      </c>
      <c r="G35" s="36">
        <f>E35/C35*100</f>
        <v>108.26998674742958</v>
      </c>
    </row>
    <row r="37" spans="1:7" ht="14.45" x14ac:dyDescent="0.35">
      <c r="A37" s="39" t="s">
        <v>68</v>
      </c>
      <c r="C37" s="20"/>
      <c r="E37" s="20"/>
    </row>
    <row r="38" spans="1:7" ht="14.45" x14ac:dyDescent="0.35">
      <c r="A38" s="39" t="s">
        <v>69</v>
      </c>
    </row>
    <row r="39" spans="1:7" ht="14.45" x14ac:dyDescent="0.35">
      <c r="A39" s="39"/>
    </row>
    <row r="42" spans="1:7" ht="14.45" x14ac:dyDescent="0.35">
      <c r="C42" s="18"/>
      <c r="D42" s="18"/>
      <c r="E42" s="18"/>
      <c r="F42" s="18"/>
    </row>
    <row r="43" spans="1:7" ht="14.45" x14ac:dyDescent="0.3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50" t="s">
        <v>51</v>
      </c>
      <c r="B5" s="50"/>
      <c r="C5" s="50"/>
      <c r="D5" s="50"/>
      <c r="E5" s="50"/>
      <c r="F5" s="50"/>
      <c r="G5" s="50"/>
      <c r="H5" s="15"/>
    </row>
    <row r="6" spans="1:8" ht="17.100000000000001" x14ac:dyDescent="0.4">
      <c r="A6" s="3"/>
    </row>
    <row r="7" spans="1:8" s="1" customFormat="1" ht="19.5" customHeight="1" thickBot="1" x14ac:dyDescent="0.5">
      <c r="A7" s="16" t="s">
        <v>59</v>
      </c>
      <c r="C7" s="2"/>
      <c r="D7" s="2"/>
      <c r="E7" s="2"/>
      <c r="F7" s="2"/>
    </row>
    <row r="8" spans="1:8" s="1" customFormat="1" ht="17.25" customHeight="1" x14ac:dyDescent="0.2">
      <c r="A8" s="51" t="s">
        <v>0</v>
      </c>
      <c r="B8" s="54" t="s">
        <v>29</v>
      </c>
      <c r="C8" s="57" t="s">
        <v>63</v>
      </c>
      <c r="D8" s="57"/>
      <c r="E8" s="57" t="s">
        <v>61</v>
      </c>
      <c r="F8" s="57"/>
      <c r="G8" s="28" t="s">
        <v>52</v>
      </c>
    </row>
    <row r="9" spans="1:8" s="1" customFormat="1" ht="15" customHeight="1" x14ac:dyDescent="0.2">
      <c r="A9" s="52"/>
      <c r="B9" s="55"/>
      <c r="C9" s="4" t="s">
        <v>56</v>
      </c>
      <c r="D9" s="4" t="s">
        <v>49</v>
      </c>
      <c r="E9" s="4" t="s">
        <v>56</v>
      </c>
      <c r="F9" s="4" t="s">
        <v>49</v>
      </c>
      <c r="G9" s="58" t="s">
        <v>64</v>
      </c>
    </row>
    <row r="10" spans="1:8" s="1" customFormat="1" ht="21" customHeight="1" thickBot="1" x14ac:dyDescent="0.25">
      <c r="A10" s="53"/>
      <c r="B10" s="56"/>
      <c r="C10" s="5" t="s">
        <v>54</v>
      </c>
      <c r="D10" s="27" t="s">
        <v>50</v>
      </c>
      <c r="E10" s="5" t="s">
        <v>62</v>
      </c>
      <c r="F10" s="27" t="s">
        <v>50</v>
      </c>
      <c r="G10" s="59"/>
    </row>
    <row r="11" spans="1:8" s="1" customFormat="1" ht="16.5" customHeight="1" x14ac:dyDescent="0.2">
      <c r="A11" s="6" t="s">
        <v>1</v>
      </c>
      <c r="B11" s="7" t="s">
        <v>34</v>
      </c>
      <c r="C11" s="32">
        <v>34458349</v>
      </c>
      <c r="D11" s="40">
        <f>C11/C$35*100</f>
        <v>6.5123467783148818</v>
      </c>
      <c r="E11" s="32">
        <v>35651555</v>
      </c>
      <c r="F11" s="40">
        <f>E11/E$35*100</f>
        <v>6.2241742623784386</v>
      </c>
      <c r="G11" s="37">
        <f>E11/C11*100</f>
        <v>103.46274860702118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2">
        <v>7878783</v>
      </c>
      <c r="D12" s="41">
        <f t="shared" ref="D12:D28" si="0">C12/C$35*100</f>
        <v>1.4890256955460071</v>
      </c>
      <c r="E12" s="32">
        <v>10183655</v>
      </c>
      <c r="F12" s="41">
        <f t="shared" ref="F12:F28" si="1">E12/E$35*100</f>
        <v>1.7778984212032687</v>
      </c>
      <c r="G12" s="38">
        <f t="shared" ref="G12:G32" si="2">E12/C12*100</f>
        <v>129.2541627304623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2">
        <v>57446619</v>
      </c>
      <c r="D13" s="41">
        <f t="shared" si="0"/>
        <v>10.856942222325639</v>
      </c>
      <c r="E13" s="32">
        <v>62983314</v>
      </c>
      <c r="F13" s="41">
        <f t="shared" si="1"/>
        <v>10.995849184084665</v>
      </c>
      <c r="G13" s="38">
        <f t="shared" si="2"/>
        <v>109.63798235018845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2">
        <v>0</v>
      </c>
      <c r="D14" s="41">
        <f t="shared" si="0"/>
        <v>0</v>
      </c>
      <c r="E14" s="32">
        <v>0</v>
      </c>
      <c r="F14" s="41">
        <f t="shared" si="1"/>
        <v>0</v>
      </c>
      <c r="G14" s="38" t="s">
        <v>53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2">
        <v>5917</v>
      </c>
      <c r="D15" s="41">
        <f t="shared" si="0"/>
        <v>1.118264716840878E-3</v>
      </c>
      <c r="E15" s="32">
        <v>1697</v>
      </c>
      <c r="F15" s="41">
        <f t="shared" si="1"/>
        <v>2.9626824757731355E-4</v>
      </c>
      <c r="G15" s="38">
        <f t="shared" si="2"/>
        <v>28.680074362007772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2">
        <v>10853</v>
      </c>
      <c r="D16" s="41">
        <f t="shared" si="0"/>
        <v>2.0511284387145596E-3</v>
      </c>
      <c r="E16" s="32">
        <v>9986</v>
      </c>
      <c r="F16" s="41">
        <f t="shared" si="1"/>
        <v>1.7433911139110507E-3</v>
      </c>
      <c r="G16" s="38">
        <f t="shared" si="2"/>
        <v>92.011425412328379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2">
        <v>2283559</v>
      </c>
      <c r="D17" s="41">
        <f t="shared" si="0"/>
        <v>0.43157401698908882</v>
      </c>
      <c r="E17" s="32">
        <v>2252781</v>
      </c>
      <c r="F17" s="41">
        <f t="shared" si="1"/>
        <v>0.39329845553651621</v>
      </c>
      <c r="G17" s="38">
        <f t="shared" si="2"/>
        <v>98.652191600917689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2">
        <v>23982946</v>
      </c>
      <c r="D18" s="41">
        <f t="shared" si="0"/>
        <v>4.5325810913807789</v>
      </c>
      <c r="E18" s="32">
        <v>25194742</v>
      </c>
      <c r="F18" s="41">
        <f t="shared" si="1"/>
        <v>4.3985869537433944</v>
      </c>
      <c r="G18" s="38">
        <f t="shared" si="2"/>
        <v>105.05274039311101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2">
        <v>17853516</v>
      </c>
      <c r="D19" s="41">
        <f t="shared" si="0"/>
        <v>3.3741688379844663</v>
      </c>
      <c r="E19" s="32">
        <v>17782585</v>
      </c>
      <c r="F19" s="41">
        <f t="shared" si="1"/>
        <v>3.1045464321417926</v>
      </c>
      <c r="G19" s="38">
        <f t="shared" si="2"/>
        <v>99.602705707940103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2">
        <v>239353078</v>
      </c>
      <c r="D20" s="41">
        <f t="shared" si="0"/>
        <v>45.235778603120266</v>
      </c>
      <c r="E20" s="32">
        <v>251158631</v>
      </c>
      <c r="F20" s="41">
        <f t="shared" si="1"/>
        <v>43.848159970705439</v>
      </c>
      <c r="G20" s="38">
        <f t="shared" si="2"/>
        <v>104.93227540612618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2">
        <v>29448</v>
      </c>
      <c r="D21" s="41">
        <f t="shared" si="0"/>
        <v>5.565431702134558E-3</v>
      </c>
      <c r="E21" s="32">
        <v>33055</v>
      </c>
      <c r="F21" s="41">
        <f t="shared" si="1"/>
        <v>5.7708585289735406E-3</v>
      </c>
      <c r="G21" s="38">
        <f t="shared" si="2"/>
        <v>112.24870958978539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2">
        <v>23255</v>
      </c>
      <c r="D22" s="41">
        <f t="shared" si="0"/>
        <v>4.3950052374741623E-3</v>
      </c>
      <c r="E22" s="32">
        <v>24608</v>
      </c>
      <c r="F22" s="41">
        <f t="shared" si="1"/>
        <v>4.2961514651635429E-3</v>
      </c>
      <c r="G22" s="38">
        <f t="shared" si="2"/>
        <v>105.81810363362717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2">
        <v>8323301</v>
      </c>
      <c r="D23" s="41">
        <f t="shared" si="0"/>
        <v>1.5730359702461376</v>
      </c>
      <c r="E23" s="32">
        <v>9210921</v>
      </c>
      <c r="F23" s="41">
        <f t="shared" si="1"/>
        <v>1.6080750873559673</v>
      </c>
      <c r="G23" s="38">
        <f t="shared" si="2"/>
        <v>110.66427851161455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2">
        <v>3016696</v>
      </c>
      <c r="D24" s="41">
        <f t="shared" si="0"/>
        <v>0.57013092753676009</v>
      </c>
      <c r="E24" s="32">
        <v>5765752</v>
      </c>
      <c r="F24" s="41">
        <f t="shared" si="1"/>
        <v>1.006605327640183</v>
      </c>
      <c r="G24" s="38">
        <f t="shared" si="2"/>
        <v>191.12804206986718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2">
        <v>365778</v>
      </c>
      <c r="D25" s="41">
        <f t="shared" si="0"/>
        <v>6.9129057224374291E-2</v>
      </c>
      <c r="E25" s="32">
        <v>343623</v>
      </c>
      <c r="F25" s="41">
        <f t="shared" si="1"/>
        <v>5.9990915755603544E-2</v>
      </c>
      <c r="G25" s="38">
        <f t="shared" si="2"/>
        <v>93.943047422206917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2">
        <v>2028396</v>
      </c>
      <c r="D26" s="41">
        <f t="shared" si="0"/>
        <v>0.3833502921381054</v>
      </c>
      <c r="E26" s="32">
        <v>3238606</v>
      </c>
      <c r="F26" s="41">
        <f t="shared" si="1"/>
        <v>0.56540726235319572</v>
      </c>
      <c r="G26" s="38">
        <f t="shared" si="2"/>
        <v>159.66339906014409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2">
        <v>37216</v>
      </c>
      <c r="D27" s="41">
        <f t="shared" si="0"/>
        <v>7.0335203146780654E-3</v>
      </c>
      <c r="E27" s="32">
        <v>142730</v>
      </c>
      <c r="F27" s="41">
        <f t="shared" si="1"/>
        <v>2.4918306998650535E-2</v>
      </c>
      <c r="G27" s="38">
        <f t="shared" si="2"/>
        <v>383.51784178847805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2">
        <v>1274402</v>
      </c>
      <c r="D28" s="41">
        <f t="shared" si="0"/>
        <v>0.24085157878510199</v>
      </c>
      <c r="E28" s="32">
        <v>1547532</v>
      </c>
      <c r="F28" s="41">
        <f t="shared" si="1"/>
        <v>0.27017359676477032</v>
      </c>
      <c r="G28" s="38">
        <f t="shared" si="2"/>
        <v>121.43201281856118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3">
        <f>SUM(C11:C28)</f>
        <v>398372112</v>
      </c>
      <c r="D29" s="42">
        <f>SUM(D11:D28)</f>
        <v>75.289078422001452</v>
      </c>
      <c r="E29" s="33">
        <f>SUM(E11:E28)</f>
        <v>425525773</v>
      </c>
      <c r="F29" s="42">
        <f>SUM(F11:F28)</f>
        <v>74.289790846017524</v>
      </c>
      <c r="G29" s="9">
        <f>E29/C29*100</f>
        <v>106.81615509270388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4">
        <v>118456224</v>
      </c>
      <c r="D30" s="41">
        <f>C30/C$35*100</f>
        <v>22.387259724421096</v>
      </c>
      <c r="E30" s="34">
        <v>131041589</v>
      </c>
      <c r="F30" s="41">
        <f>E30/E$35*100</f>
        <v>22.877702965690375</v>
      </c>
      <c r="G30" s="38">
        <f t="shared" si="2"/>
        <v>110.6244860548653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4">
        <v>243496</v>
      </c>
      <c r="D31" s="41">
        <f>C32/C$35*100</f>
        <v>2.2776429075310514</v>
      </c>
      <c r="E31" s="34">
        <v>124728</v>
      </c>
      <c r="F31" s="41">
        <f>E31/E$35*100</f>
        <v>2.1775454321640048E-2</v>
      </c>
      <c r="G31" s="38">
        <f t="shared" si="2"/>
        <v>51.223839405986141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4">
        <v>12051541</v>
      </c>
      <c r="D32" s="41">
        <f>C33/C$35*100</f>
        <v>0</v>
      </c>
      <c r="E32" s="34">
        <v>16099633</v>
      </c>
      <c r="F32" s="41">
        <f>E32/E$35*100</f>
        <v>2.8107307339704697</v>
      </c>
      <c r="G32" s="38">
        <f t="shared" si="2"/>
        <v>133.58982888578313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4">
        <v>0</v>
      </c>
      <c r="D33" s="41">
        <f>C33/C$35*100</f>
        <v>0</v>
      </c>
      <c r="E33" s="34">
        <v>0</v>
      </c>
      <c r="F33" s="41">
        <f>E33/E$35*100</f>
        <v>0</v>
      </c>
      <c r="G33" s="31" t="s">
        <v>53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5">
        <f>SUM(C30:C33)</f>
        <v>130751261</v>
      </c>
      <c r="D34" s="43">
        <f>SUM(D30:D33)</f>
        <v>24.664902631952145</v>
      </c>
      <c r="E34" s="35">
        <f>SUM(E30:E33)</f>
        <v>147265950</v>
      </c>
      <c r="F34" s="43">
        <f>SUM(F30:F33)</f>
        <v>25.710209153982486</v>
      </c>
      <c r="G34" s="14">
        <f>E34/C34*100</f>
        <v>112.63061547069897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C29+C34+1</f>
        <v>529123374</v>
      </c>
      <c r="D35" s="30">
        <f>D29+D34</f>
        <v>99.953981053953598</v>
      </c>
      <c r="E35" s="30">
        <f>E29+E34</f>
        <v>572791723</v>
      </c>
      <c r="F35" s="30">
        <f>F29+F34</f>
        <v>100.00000000000001</v>
      </c>
      <c r="G35" s="36">
        <f>E35/C35*100</f>
        <v>108.25296162403137</v>
      </c>
    </row>
    <row r="37" spans="1:7" x14ac:dyDescent="0.25">
      <c r="A37" s="39" t="s">
        <v>68</v>
      </c>
      <c r="C37" s="20"/>
      <c r="E37" s="49"/>
    </row>
    <row r="38" spans="1:7" ht="14.45" customHeight="1" x14ac:dyDescent="0.25">
      <c r="A38" s="39" t="s">
        <v>69</v>
      </c>
      <c r="C38" s="20"/>
      <c r="E38" s="20"/>
    </row>
    <row r="39" spans="1:7" x14ac:dyDescent="0.25">
      <c r="A39" s="39"/>
    </row>
    <row r="43" spans="1:7" ht="14.45" x14ac:dyDescent="0.35">
      <c r="C43" s="18"/>
      <c r="D43" s="18"/>
      <c r="E43" s="17"/>
      <c r="F43" s="17"/>
    </row>
    <row r="44" spans="1:7" x14ac:dyDescent="0.25">
      <c r="C44" s="18"/>
      <c r="D44" s="18"/>
      <c r="E44" s="17"/>
      <c r="F44" s="17"/>
    </row>
    <row r="45" spans="1:7" x14ac:dyDescent="0.25">
      <c r="C45" s="18"/>
      <c r="D45" s="18"/>
      <c r="E45" s="17"/>
      <c r="F45" s="17"/>
    </row>
    <row r="46" spans="1:7" x14ac:dyDescent="0.25">
      <c r="C46" s="18"/>
      <c r="D46" s="18"/>
      <c r="E46" s="17"/>
      <c r="F46" s="17"/>
    </row>
    <row r="47" spans="1:7" x14ac:dyDescent="0.25">
      <c r="C47" s="18"/>
      <c r="D47" s="18"/>
      <c r="E47" s="17"/>
      <c r="F47" s="17"/>
    </row>
    <row r="48" spans="1:7" x14ac:dyDescent="0.25">
      <c r="C48" s="18"/>
      <c r="D48" s="18"/>
      <c r="E48" s="17"/>
      <c r="F48" s="17"/>
    </row>
    <row r="49" spans="3:6" x14ac:dyDescent="0.25">
      <c r="C49" s="18"/>
      <c r="D49" s="18"/>
      <c r="E49" s="17"/>
      <c r="F49" s="17"/>
    </row>
    <row r="50" spans="3:6" x14ac:dyDescent="0.25">
      <c r="C50" s="18"/>
      <c r="D50" s="18"/>
      <c r="E50" s="17"/>
      <c r="F50" s="17"/>
    </row>
    <row r="51" spans="3:6" x14ac:dyDescent="0.25">
      <c r="C51" s="18"/>
      <c r="D51" s="18"/>
      <c r="E51" s="17"/>
      <c r="F51" s="17"/>
    </row>
    <row r="52" spans="3:6" x14ac:dyDescent="0.25">
      <c r="C52" s="18"/>
      <c r="D52" s="18"/>
      <c r="E52" s="17"/>
      <c r="F52" s="17"/>
    </row>
    <row r="53" spans="3:6" x14ac:dyDescent="0.25">
      <c r="C53" s="18"/>
      <c r="D53" s="18"/>
      <c r="E53" s="17"/>
      <c r="F53" s="17"/>
    </row>
    <row r="54" spans="3:6" x14ac:dyDescent="0.25">
      <c r="C54" s="18"/>
      <c r="D54" s="18"/>
      <c r="E54" s="17"/>
      <c r="F54" s="17"/>
    </row>
    <row r="55" spans="3:6" x14ac:dyDescent="0.25">
      <c r="C55" s="18"/>
      <c r="D55" s="18"/>
      <c r="E55" s="17"/>
      <c r="F55" s="17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50" t="s">
        <v>51</v>
      </c>
      <c r="B5" s="50"/>
      <c r="C5" s="50"/>
      <c r="D5" s="50"/>
      <c r="E5" s="50"/>
      <c r="F5" s="50"/>
      <c r="G5" s="50"/>
      <c r="H5" s="15"/>
    </row>
    <row r="6" spans="1:8" ht="17.100000000000001" x14ac:dyDescent="0.4">
      <c r="A6" s="3"/>
    </row>
    <row r="7" spans="1:8" s="1" customFormat="1" ht="19.5" customHeight="1" thickBot="1" x14ac:dyDescent="0.5">
      <c r="A7" s="16" t="s">
        <v>60</v>
      </c>
      <c r="C7" s="2"/>
      <c r="D7" s="2"/>
      <c r="E7" s="2"/>
      <c r="F7" s="2"/>
    </row>
    <row r="8" spans="1:8" s="1" customFormat="1" ht="17.25" customHeight="1" x14ac:dyDescent="0.2">
      <c r="A8" s="51" t="s">
        <v>0</v>
      </c>
      <c r="B8" s="54" t="s">
        <v>29</v>
      </c>
      <c r="C8" s="57" t="s">
        <v>63</v>
      </c>
      <c r="D8" s="57"/>
      <c r="E8" s="57" t="s">
        <v>61</v>
      </c>
      <c r="F8" s="57"/>
      <c r="G8" s="28" t="s">
        <v>52</v>
      </c>
    </row>
    <row r="9" spans="1:8" s="1" customFormat="1" ht="15" customHeight="1" x14ac:dyDescent="0.2">
      <c r="A9" s="52"/>
      <c r="B9" s="55"/>
      <c r="C9" s="4" t="s">
        <v>57</v>
      </c>
      <c r="D9" s="4" t="s">
        <v>49</v>
      </c>
      <c r="E9" s="4" t="s">
        <v>57</v>
      </c>
      <c r="F9" s="4" t="s">
        <v>49</v>
      </c>
      <c r="G9" s="58" t="s">
        <v>64</v>
      </c>
    </row>
    <row r="10" spans="1:8" s="1" customFormat="1" ht="21" customHeight="1" thickBot="1" x14ac:dyDescent="0.25">
      <c r="A10" s="53"/>
      <c r="B10" s="56"/>
      <c r="C10" s="5" t="s">
        <v>54</v>
      </c>
      <c r="D10" s="27" t="s">
        <v>50</v>
      </c>
      <c r="E10" s="5" t="s">
        <v>62</v>
      </c>
      <c r="F10" s="27" t="s">
        <v>50</v>
      </c>
      <c r="G10" s="59"/>
    </row>
    <row r="11" spans="1:8" s="1" customFormat="1" ht="16.5" customHeight="1" x14ac:dyDescent="0.2">
      <c r="A11" s="6" t="s">
        <v>1</v>
      </c>
      <c r="B11" s="7" t="s">
        <v>34</v>
      </c>
      <c r="C11" s="32">
        <v>13563651.130000003</v>
      </c>
      <c r="D11" s="40">
        <f>C11/C$35*100</f>
        <v>5.9812176228538343</v>
      </c>
      <c r="E11" s="32">
        <v>14927375</v>
      </c>
      <c r="F11" s="44">
        <f>E11/E$35*100</f>
        <v>6.0775569614864464</v>
      </c>
      <c r="G11" s="37">
        <f>E11/C11*100</f>
        <v>110.05425351131099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2">
        <v>973650.45000000007</v>
      </c>
      <c r="D12" s="41">
        <f t="shared" ref="D12:D28" si="0">C12/C$35*100</f>
        <v>0.42935454283094382</v>
      </c>
      <c r="E12" s="32">
        <v>1635705</v>
      </c>
      <c r="F12" s="45">
        <f t="shared" ref="F12:F28" si="1">E12/E$35*100</f>
        <v>0.66596372836404183</v>
      </c>
      <c r="G12" s="38">
        <f t="shared" ref="G12:G33" si="2">E12/C12*100</f>
        <v>167.997149284941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2">
        <v>14568056.729999999</v>
      </c>
      <c r="D13" s="41">
        <f t="shared" si="0"/>
        <v>6.4241343874944068</v>
      </c>
      <c r="E13" s="32">
        <v>16659847</v>
      </c>
      <c r="F13" s="45">
        <f t="shared" si="1"/>
        <v>6.782918571560578</v>
      </c>
      <c r="G13" s="38">
        <f t="shared" si="2"/>
        <v>114.35874604807364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2">
        <v>20814.04</v>
      </c>
      <c r="D14" s="41">
        <f t="shared" si="0"/>
        <v>9.178450673611848E-3</v>
      </c>
      <c r="E14" s="32">
        <v>24171</v>
      </c>
      <c r="F14" s="45">
        <f t="shared" si="1"/>
        <v>9.8410222370704081E-3</v>
      </c>
      <c r="G14" s="38">
        <f t="shared" si="2"/>
        <v>116.12834413693834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2">
        <v>26614.240000000002</v>
      </c>
      <c r="D15" s="41">
        <f t="shared" si="0"/>
        <v>1.1736188123769696E-2</v>
      </c>
      <c r="E15" s="32">
        <v>7815</v>
      </c>
      <c r="F15" s="45">
        <f t="shared" si="1"/>
        <v>3.1818124522239566E-3</v>
      </c>
      <c r="G15" s="38">
        <f t="shared" si="2"/>
        <v>29.36397958386187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2">
        <v>1738.26</v>
      </c>
      <c r="D16" s="41">
        <f t="shared" si="0"/>
        <v>7.6652748183017475E-4</v>
      </c>
      <c r="E16" s="32">
        <v>2475</v>
      </c>
      <c r="F16" s="45">
        <f t="shared" si="1"/>
        <v>1.0076757286313872E-3</v>
      </c>
      <c r="G16" s="38">
        <f t="shared" si="2"/>
        <v>142.38376307341824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2">
        <v>836938.35000000009</v>
      </c>
      <c r="D17" s="41">
        <f t="shared" si="0"/>
        <v>0.36906805994074615</v>
      </c>
      <c r="E17" s="32">
        <v>799867</v>
      </c>
      <c r="F17" s="45">
        <f t="shared" si="1"/>
        <v>0.3256592169831119</v>
      </c>
      <c r="G17" s="38">
        <f t="shared" si="2"/>
        <v>95.570599674396561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2">
        <v>7599228.7199999997</v>
      </c>
      <c r="D18" s="41">
        <f t="shared" si="0"/>
        <v>3.3510623581012857</v>
      </c>
      <c r="E18" s="32">
        <v>8052132</v>
      </c>
      <c r="F18" s="45">
        <f t="shared" si="1"/>
        <v>3.2783587798529736</v>
      </c>
      <c r="G18" s="38">
        <f t="shared" si="2"/>
        <v>105.95985851574684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2">
        <v>11320846.599999998</v>
      </c>
      <c r="D19" s="41">
        <f t="shared" si="0"/>
        <v>4.9921991166359998</v>
      </c>
      <c r="E19" s="32">
        <v>11989610</v>
      </c>
      <c r="F19" s="45">
        <f t="shared" si="1"/>
        <v>4.8814703001035022</v>
      </c>
      <c r="G19" s="38">
        <f t="shared" si="2"/>
        <v>105.90736208721354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2">
        <v>147028120.1699</v>
      </c>
      <c r="D20" s="41">
        <f t="shared" si="0"/>
        <v>64.835579667056578</v>
      </c>
      <c r="E20" s="32">
        <v>157679958</v>
      </c>
      <c r="F20" s="45">
        <f t="shared" si="1"/>
        <v>64.198087502309718</v>
      </c>
      <c r="G20" s="38">
        <f t="shared" si="2"/>
        <v>107.24476230655139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2">
        <v>56810.62</v>
      </c>
      <c r="D21" s="41">
        <f t="shared" si="0"/>
        <v>2.5052006886087788E-2</v>
      </c>
      <c r="E21" s="32">
        <v>158017</v>
      </c>
      <c r="F21" s="45">
        <f t="shared" si="1"/>
        <v>6.4335311358038758E-2</v>
      </c>
      <c r="G21" s="38">
        <f t="shared" si="2"/>
        <v>278.14693801968718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2">
        <v>8058.46</v>
      </c>
      <c r="D22" s="41">
        <f t="shared" si="0"/>
        <v>3.5535714169509683E-3</v>
      </c>
      <c r="E22" s="32">
        <v>9921</v>
      </c>
      <c r="F22" s="45">
        <f t="shared" si="1"/>
        <v>4.0392528904048455E-3</v>
      </c>
      <c r="G22" s="38">
        <f t="shared" si="2"/>
        <v>123.11285282795967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2">
        <v>2663074.86</v>
      </c>
      <c r="D23" s="41">
        <f t="shared" si="0"/>
        <v>1.1743467987303655</v>
      </c>
      <c r="E23" s="32">
        <v>3103922</v>
      </c>
      <c r="F23" s="45">
        <f t="shared" si="1"/>
        <v>1.263736106248482</v>
      </c>
      <c r="G23" s="38">
        <f t="shared" si="2"/>
        <v>116.55406487521722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2">
        <v>1625206.94</v>
      </c>
      <c r="D24" s="41">
        <f t="shared" si="0"/>
        <v>0.71667402067074193</v>
      </c>
      <c r="E24" s="32">
        <v>2044360</v>
      </c>
      <c r="F24" s="45">
        <f t="shared" si="1"/>
        <v>0.83234422326661128</v>
      </c>
      <c r="G24" s="38">
        <f t="shared" si="2"/>
        <v>125.79075006903429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2">
        <v>19515.2</v>
      </c>
      <c r="D25" s="41">
        <f t="shared" si="0"/>
        <v>8.6056959910555536E-3</v>
      </c>
      <c r="E25" s="32">
        <v>17348</v>
      </c>
      <c r="F25" s="45">
        <f t="shared" si="1"/>
        <v>7.063094359716084E-3</v>
      </c>
      <c r="G25" s="38">
        <f t="shared" si="2"/>
        <v>88.894810199229312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2">
        <v>742151.34</v>
      </c>
      <c r="D26" s="41">
        <f t="shared" si="0"/>
        <v>0.32726945208834685</v>
      </c>
      <c r="E26" s="32">
        <v>835919</v>
      </c>
      <c r="F26" s="45">
        <f t="shared" si="1"/>
        <v>0.3403374898593215</v>
      </c>
      <c r="G26" s="38">
        <f t="shared" si="2"/>
        <v>112.63457396708331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2">
        <v>0</v>
      </c>
      <c r="D27" s="41">
        <f t="shared" si="0"/>
        <v>0</v>
      </c>
      <c r="E27" s="32">
        <v>1407</v>
      </c>
      <c r="F27" s="45">
        <f t="shared" si="1"/>
        <v>5.7284838391287354E-4</v>
      </c>
      <c r="G27" s="38" t="s">
        <v>53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2">
        <v>81854.12</v>
      </c>
      <c r="D28" s="41">
        <f t="shared" si="0"/>
        <v>3.6095539494106141E-2</v>
      </c>
      <c r="E28" s="32">
        <v>136158</v>
      </c>
      <c r="F28" s="45">
        <f t="shared" si="1"/>
        <v>5.5435600751108052E-2</v>
      </c>
      <c r="G28" s="38">
        <f t="shared" si="2"/>
        <v>166.3422684160553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3">
        <f>SUM(C11:C28)</f>
        <v>201136330.2299</v>
      </c>
      <c r="D29" s="42">
        <f>SUM(D11:D28)</f>
        <v>88.695894006470652</v>
      </c>
      <c r="E29" s="33">
        <f>SUM(E11:E28)</f>
        <v>218086007</v>
      </c>
      <c r="F29" s="46">
        <f>SUM(F11:F28)</f>
        <v>88.79190949819592</v>
      </c>
      <c r="G29" s="9">
        <f>E29/C29*100</f>
        <v>108.42695934181876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2">
        <v>22622703.600000001</v>
      </c>
      <c r="D30" s="41">
        <f>C30/C$35*100</f>
        <v>9.9760243132203641</v>
      </c>
      <c r="E30" s="32">
        <v>24513710</v>
      </c>
      <c r="F30" s="45">
        <f>E30/E$35*100</f>
        <v>9.9805537720034447</v>
      </c>
      <c r="G30" s="38">
        <f t="shared" si="2"/>
        <v>108.35888775026872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2">
        <v>132891.5</v>
      </c>
      <c r="D31" s="41">
        <f t="shared" ref="D31:D33" si="3">C31/C$35*100</f>
        <v>5.8601697589333389E-2</v>
      </c>
      <c r="E31" s="32">
        <v>5859</v>
      </c>
      <c r="F31" s="45">
        <f>E31/E$35*100</f>
        <v>2.385443270323757E-3</v>
      </c>
      <c r="G31" s="38">
        <f t="shared" si="2"/>
        <v>4.4088598593589508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2">
        <v>2657047.6900000004</v>
      </c>
      <c r="D32" s="41">
        <f t="shared" si="3"/>
        <v>1.1716889734092617</v>
      </c>
      <c r="E32" s="32">
        <v>2798433</v>
      </c>
      <c r="F32" s="45">
        <f>E32/E$35*100</f>
        <v>1.1393587928489368</v>
      </c>
      <c r="G32" s="38">
        <f t="shared" si="2"/>
        <v>105.32114310676899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2">
        <v>221761.39</v>
      </c>
      <c r="D33" s="41">
        <f t="shared" si="3"/>
        <v>9.7791009310378943E-2</v>
      </c>
      <c r="E33" s="32">
        <v>210719</v>
      </c>
      <c r="F33" s="45">
        <f>E33/E$35*100</f>
        <v>8.5792493681404972E-2</v>
      </c>
      <c r="G33" s="38">
        <f t="shared" si="2"/>
        <v>95.020598491017751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5">
        <f>SUM(C30:C33)</f>
        <v>25634404.180000003</v>
      </c>
      <c r="D34" s="43">
        <f>SUM(D30:D33)</f>
        <v>11.304105993529339</v>
      </c>
      <c r="E34" s="35">
        <f>SUM(E30:E33)</f>
        <v>27528721</v>
      </c>
      <c r="F34" s="47">
        <f>SUM(F30:F33)</f>
        <v>11.20809050180411</v>
      </c>
      <c r="G34" s="14">
        <f>E34/C34*100</f>
        <v>107.3897439031485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</f>
        <v>226770734.40990001</v>
      </c>
      <c r="D35" s="30">
        <f>D29+D34</f>
        <v>99.999999999999986</v>
      </c>
      <c r="E35" s="30">
        <f>E29+E34</f>
        <v>245614728</v>
      </c>
      <c r="F35" s="48">
        <f>F29+F34</f>
        <v>100.00000000000003</v>
      </c>
      <c r="G35" s="36">
        <f>E35/C35*100</f>
        <v>108.30971140925023</v>
      </c>
    </row>
    <row r="37" spans="1:7" x14ac:dyDescent="0.25">
      <c r="A37" s="39" t="s">
        <v>68</v>
      </c>
      <c r="C37" s="20"/>
      <c r="E37" s="20"/>
    </row>
    <row r="38" spans="1:7" ht="14.45" customHeight="1" x14ac:dyDescent="0.25">
      <c r="A38" s="39" t="s">
        <v>69</v>
      </c>
      <c r="C38" s="20"/>
      <c r="E38" s="20"/>
    </row>
    <row r="39" spans="1:7" x14ac:dyDescent="0.25">
      <c r="A39" s="39"/>
    </row>
    <row r="43" spans="1:7" ht="14.45" x14ac:dyDescent="0.3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2020-07-02T12:33:18Z</cp:lastPrinted>
  <dcterms:created xsi:type="dcterms:W3CDTF">2018-01-08T12:56:16Z</dcterms:created>
  <dcterms:modified xsi:type="dcterms:W3CDTF">2022-07-07T10:48:11Z</dcterms:modified>
</cp:coreProperties>
</file>