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145"/>
  </bookViews>
  <sheets>
    <sheet name="BiH" sheetId="4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0" i="43" l="1"/>
  <c r="R11" i="43"/>
  <c r="R12" i="43"/>
  <c r="R13" i="43"/>
  <c r="R14" i="43"/>
  <c r="R15" i="43"/>
  <c r="R16" i="43"/>
  <c r="R17" i="43"/>
  <c r="R18" i="43"/>
  <c r="R19" i="43"/>
  <c r="R20" i="43"/>
  <c r="R21" i="43"/>
  <c r="R22" i="43"/>
  <c r="O14" i="43"/>
  <c r="C35" i="43" l="1"/>
  <c r="I35" i="43"/>
  <c r="O12" i="43" l="1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11" i="43"/>
  <c r="O10" i="43"/>
  <c r="O35" i="43" l="1"/>
  <c r="L35" i="43"/>
  <c r="M11" i="43" s="1"/>
  <c r="M34" i="43" l="1"/>
  <c r="M32" i="43"/>
  <c r="M30" i="43"/>
  <c r="M28" i="43"/>
  <c r="M26" i="43"/>
  <c r="M24" i="43"/>
  <c r="M22" i="43"/>
  <c r="M20" i="43"/>
  <c r="M18" i="43"/>
  <c r="M16" i="43"/>
  <c r="M14" i="43"/>
  <c r="M12" i="43"/>
  <c r="M10" i="43"/>
  <c r="M33" i="43"/>
  <c r="M31" i="43"/>
  <c r="M29" i="43"/>
  <c r="M27" i="43"/>
  <c r="M25" i="43"/>
  <c r="M23" i="43"/>
  <c r="M21" i="43"/>
  <c r="M19" i="43"/>
  <c r="M17" i="43"/>
  <c r="M15" i="43"/>
  <c r="M13" i="43"/>
  <c r="F35" i="43" l="1"/>
  <c r="G12" i="43" l="1"/>
  <c r="G17" i="43"/>
  <c r="G20" i="43"/>
  <c r="G24" i="43"/>
  <c r="G30" i="43"/>
  <c r="G29" i="43"/>
  <c r="G11" i="43"/>
  <c r="G16" i="43"/>
  <c r="G21" i="43"/>
  <c r="G27" i="43"/>
  <c r="G32" i="43"/>
  <c r="G33" i="43"/>
  <c r="G19" i="43"/>
  <c r="G28" i="43"/>
  <c r="G15" i="43"/>
  <c r="G18" i="43"/>
  <c r="G22" i="43"/>
  <c r="G25" i="43"/>
  <c r="G31" i="43"/>
  <c r="G34" i="43"/>
  <c r="G14" i="43"/>
  <c r="G23" i="43"/>
  <c r="G26" i="43"/>
  <c r="G10" i="43"/>
  <c r="R27" i="43"/>
  <c r="R34" i="43"/>
  <c r="R33" i="43"/>
  <c r="R29" i="43" l="1"/>
  <c r="R23" i="43" l="1"/>
  <c r="R30" i="43" l="1"/>
  <c r="R32" i="43"/>
  <c r="R31" i="43"/>
  <c r="R28" i="43"/>
  <c r="R24" i="43"/>
  <c r="R25" i="43"/>
  <c r="R35" i="43" l="1"/>
  <c r="N18" i="43" l="1"/>
  <c r="N29" i="43"/>
  <c r="D12" i="43"/>
  <c r="E12" i="43" s="1"/>
  <c r="D29" i="43"/>
  <c r="E29" i="43" s="1"/>
  <c r="J12" i="43"/>
  <c r="K12" i="43" s="1"/>
  <c r="J29" i="43"/>
  <c r="K29" i="43" s="1"/>
  <c r="P12" i="43"/>
  <c r="Q12" i="43" s="1"/>
  <c r="P29" i="43"/>
  <c r="Q29" i="43" s="1"/>
  <c r="S12" i="43"/>
  <c r="T12" i="43" s="1"/>
  <c r="S29" i="43"/>
  <c r="T29" i="43" s="1"/>
  <c r="H12" i="43"/>
  <c r="H29" i="43"/>
  <c r="S21" i="43"/>
  <c r="T21" i="43" s="1"/>
  <c r="S31" i="43"/>
  <c r="T31" i="43" s="1"/>
  <c r="S26" i="43"/>
  <c r="T26" i="43" s="1"/>
  <c r="S11" i="43"/>
  <c r="T11" i="43" s="1"/>
  <c r="S10" i="43"/>
  <c r="T10" i="43" s="1"/>
  <c r="S32" i="43"/>
  <c r="T32" i="43" s="1"/>
  <c r="S28" i="43"/>
  <c r="T28" i="43" s="1"/>
  <c r="S24" i="43"/>
  <c r="T24" i="43" s="1"/>
  <c r="S30" i="43"/>
  <c r="T30" i="43" s="1"/>
  <c r="S13" i="43"/>
  <c r="T13" i="43" s="1"/>
  <c r="S19" i="43"/>
  <c r="T19" i="43" s="1"/>
  <c r="S20" i="43"/>
  <c r="T20" i="43" s="1"/>
  <c r="S18" i="43"/>
  <c r="T18" i="43" s="1"/>
  <c r="S34" i="43"/>
  <c r="T34" i="43" s="1"/>
  <c r="S22" i="43"/>
  <c r="T22" i="43" s="1"/>
  <c r="S33" i="43"/>
  <c r="T33" i="43" s="1"/>
  <c r="S23" i="43"/>
  <c r="T23" i="43" s="1"/>
  <c r="S17" i="43"/>
  <c r="T17" i="43" s="1"/>
  <c r="S27" i="43"/>
  <c r="T27" i="43" s="1"/>
  <c r="S16" i="43"/>
  <c r="T16" i="43" s="1"/>
  <c r="S14" i="43"/>
  <c r="T14" i="43" s="1"/>
  <c r="S25" i="43"/>
  <c r="T25" i="43" s="1"/>
  <c r="S15" i="43"/>
  <c r="T15" i="43" s="1"/>
  <c r="P10" i="43"/>
  <c r="P21" i="43"/>
  <c r="Q21" i="43" s="1"/>
  <c r="P32" i="43"/>
  <c r="Q32" i="43" s="1"/>
  <c r="P30" i="43"/>
  <c r="Q30" i="43" s="1"/>
  <c r="P28" i="43"/>
  <c r="Q28" i="43" s="1"/>
  <c r="P31" i="43"/>
  <c r="Q31" i="43" s="1"/>
  <c r="P24" i="43"/>
  <c r="Q24" i="43" s="1"/>
  <c r="P26" i="43"/>
  <c r="Q26" i="43" s="1"/>
  <c r="P11" i="43"/>
  <c r="Q11" i="43" s="1"/>
  <c r="P13" i="43"/>
  <c r="Q13" i="43" s="1"/>
  <c r="P19" i="43"/>
  <c r="Q19" i="43" s="1"/>
  <c r="P20" i="43"/>
  <c r="Q20" i="43" s="1"/>
  <c r="P18" i="43"/>
  <c r="Q18" i="43" s="1"/>
  <c r="P34" i="43"/>
  <c r="Q34" i="43" s="1"/>
  <c r="P22" i="43"/>
  <c r="Q22" i="43" s="1"/>
  <c r="P33" i="43"/>
  <c r="Q33" i="43" s="1"/>
  <c r="P23" i="43"/>
  <c r="Q23" i="43" s="1"/>
  <c r="P17" i="43"/>
  <c r="Q17" i="43" s="1"/>
  <c r="P27" i="43"/>
  <c r="Q27" i="43" s="1"/>
  <c r="P16" i="43"/>
  <c r="Q16" i="43" s="1"/>
  <c r="P14" i="43"/>
  <c r="Q14" i="43" s="1"/>
  <c r="P25" i="43"/>
  <c r="Q25" i="43" s="1"/>
  <c r="P15" i="43"/>
  <c r="Q15" i="43" s="1"/>
  <c r="N34" i="43"/>
  <c r="N22" i="43"/>
  <c r="N33" i="43"/>
  <c r="N23" i="43"/>
  <c r="N17" i="43"/>
  <c r="N27" i="43"/>
  <c r="N16" i="43"/>
  <c r="N14" i="43"/>
  <c r="N25" i="43"/>
  <c r="N15" i="43"/>
  <c r="N12" i="43"/>
  <c r="N21" i="43"/>
  <c r="N32" i="43"/>
  <c r="N30" i="43"/>
  <c r="N28" i="43"/>
  <c r="N31" i="43"/>
  <c r="N24" i="43"/>
  <c r="N26" i="43"/>
  <c r="N11" i="43"/>
  <c r="N13" i="43"/>
  <c r="N19" i="43"/>
  <c r="N20" i="43"/>
  <c r="J10" i="43"/>
  <c r="J21" i="43"/>
  <c r="K21" i="43" s="1"/>
  <c r="J32" i="43"/>
  <c r="K32" i="43" s="1"/>
  <c r="J30" i="43"/>
  <c r="K30" i="43" s="1"/>
  <c r="J28" i="43"/>
  <c r="K28" i="43" s="1"/>
  <c r="J31" i="43"/>
  <c r="K31" i="43" s="1"/>
  <c r="J24" i="43"/>
  <c r="K24" i="43" s="1"/>
  <c r="J26" i="43"/>
  <c r="K26" i="43" s="1"/>
  <c r="J11" i="43"/>
  <c r="K11" i="43" s="1"/>
  <c r="J13" i="43"/>
  <c r="K13" i="43" s="1"/>
  <c r="J19" i="43"/>
  <c r="K19" i="43" s="1"/>
  <c r="J20" i="43"/>
  <c r="K20" i="43" s="1"/>
  <c r="J18" i="43"/>
  <c r="K18" i="43" s="1"/>
  <c r="J34" i="43"/>
  <c r="K34" i="43" s="1"/>
  <c r="J22" i="43"/>
  <c r="K22" i="43" s="1"/>
  <c r="J33" i="43"/>
  <c r="K33" i="43" s="1"/>
  <c r="J23" i="43"/>
  <c r="K23" i="43" s="1"/>
  <c r="J17" i="43"/>
  <c r="K17" i="43" s="1"/>
  <c r="J27" i="43"/>
  <c r="K27" i="43" s="1"/>
  <c r="J16" i="43"/>
  <c r="K16" i="43" s="1"/>
  <c r="J14" i="43"/>
  <c r="K14" i="43" s="1"/>
  <c r="J25" i="43"/>
  <c r="K25" i="43" s="1"/>
  <c r="J15" i="43"/>
  <c r="K15" i="43" s="1"/>
  <c r="H21" i="43"/>
  <c r="H32" i="43"/>
  <c r="H30" i="43"/>
  <c r="H28" i="43"/>
  <c r="H31" i="43"/>
  <c r="H24" i="43"/>
  <c r="H26" i="43"/>
  <c r="H11" i="43"/>
  <c r="G13" i="43"/>
  <c r="H19" i="43"/>
  <c r="H20" i="43"/>
  <c r="H18" i="43"/>
  <c r="H34" i="43"/>
  <c r="H22" i="43"/>
  <c r="H33" i="43"/>
  <c r="H23" i="43"/>
  <c r="H17" i="43"/>
  <c r="H27" i="43"/>
  <c r="H16" i="43"/>
  <c r="H14" i="43"/>
  <c r="H25" i="43"/>
  <c r="H15" i="43"/>
  <c r="D10" i="43"/>
  <c r="D21" i="43"/>
  <c r="E21" i="43" s="1"/>
  <c r="D32" i="43"/>
  <c r="E32" i="43" s="1"/>
  <c r="D30" i="43"/>
  <c r="E30" i="43" s="1"/>
  <c r="D28" i="43"/>
  <c r="E28" i="43" s="1"/>
  <c r="D31" i="43"/>
  <c r="E31" i="43" s="1"/>
  <c r="D24" i="43"/>
  <c r="E24" i="43" s="1"/>
  <c r="D26" i="43"/>
  <c r="E26" i="43" s="1"/>
  <c r="D11" i="43"/>
  <c r="E11" i="43" s="1"/>
  <c r="D13" i="43"/>
  <c r="E13" i="43" s="1"/>
  <c r="D19" i="43"/>
  <c r="E19" i="43" s="1"/>
  <c r="D20" i="43"/>
  <c r="E20" i="43" s="1"/>
  <c r="D18" i="43"/>
  <c r="E18" i="43" s="1"/>
  <c r="D34" i="43"/>
  <c r="E34" i="43" s="1"/>
  <c r="D22" i="43"/>
  <c r="E22" i="43" s="1"/>
  <c r="D33" i="43"/>
  <c r="E33" i="43" s="1"/>
  <c r="D23" i="43"/>
  <c r="E23" i="43" s="1"/>
  <c r="D17" i="43"/>
  <c r="E17" i="43" s="1"/>
  <c r="D27" i="43"/>
  <c r="E27" i="43" s="1"/>
  <c r="D16" i="43"/>
  <c r="E16" i="43" s="1"/>
  <c r="D14" i="43"/>
  <c r="E14" i="43" s="1"/>
  <c r="D25" i="43"/>
  <c r="E25" i="43" s="1"/>
  <c r="D15" i="43"/>
  <c r="E15" i="43" s="1"/>
  <c r="H13" i="43" l="1"/>
  <c r="G35" i="43"/>
  <c r="T35" i="43"/>
  <c r="S35" i="43"/>
  <c r="P35" i="43"/>
  <c r="Q10" i="43"/>
  <c r="Q35" i="43" s="1"/>
  <c r="M35" i="43"/>
  <c r="N10" i="43"/>
  <c r="N35" i="43" s="1"/>
  <c r="J35" i="43"/>
  <c r="K10" i="43"/>
  <c r="K35" i="43" s="1"/>
  <c r="H10" i="43"/>
  <c r="D35" i="43"/>
  <c r="E10" i="43"/>
  <c r="E35" i="43" s="1"/>
  <c r="H35" i="43" l="1"/>
</calcChain>
</file>

<file path=xl/sharedStrings.xml><?xml version="1.0" encoding="utf-8"?>
<sst xmlns="http://schemas.openxmlformats.org/spreadsheetml/2006/main" count="84" uniqueCount="65">
  <si>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</si>
  <si>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</si>
  <si>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</si>
  <si>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</si>
  <si>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</si>
  <si>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</si>
  <si>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</si>
  <si>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</si>
  <si>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</si>
  <si>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</si>
  <si>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</si>
  <si>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</si>
  <si>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</si>
  <si>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</si>
  <si>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</si>
  <si>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</si>
  <si>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</si>
  <si>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</si>
  <si>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</si>
  <si>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</si>
  <si>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</si>
  <si>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</si>
  <si>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</si>
  <si>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</si>
  <si>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</si>
  <si>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</si>
  <si>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</si>
  <si>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</si>
  <si>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</si>
  <si>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</si>
  <si>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</si>
  <si>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</si>
  <si>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</si>
  <si>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</si>
  <si>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</si>
  <si>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</si>
  <si>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</si>
  <si>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</si>
  <si>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</si>
  <si>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</si>
  <si>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</si>
  <si>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</si>
  <si>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</si>
  <si>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</si>
  <si>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</si>
  <si>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</si>
  <si>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</si>
  <si>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</si>
  <si>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</si>
  <si>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</si>
  <si>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</si>
  <si>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Tržišni udio
(%)</t>
  </si>
  <si>
    <t>Ukupno:</t>
  </si>
  <si>
    <t>STATISTIKA TRŽIŠTA OSIGURANJA U BOSNI I HERCEGOVINI</t>
  </si>
  <si>
    <t>Premium osiguranje a.d.</t>
  </si>
  <si>
    <t>Vienna osiguranje d.d.</t>
  </si>
  <si>
    <t>Adriatic osiguranje d.d.</t>
  </si>
  <si>
    <t>HHI indeks za tržište osiguranja Bosne i Hercegovine u 2020. i 2021. godini</t>
  </si>
  <si>
    <t>I-XII-2021**</t>
  </si>
  <si>
    <t>I-XII-2020*</t>
  </si>
  <si>
    <t>Grawe osiguranje a.d.***</t>
  </si>
  <si>
    <t>*Podatci se odnose na razdoblje od 01.01. do 31.12.2020. godine.</t>
  </si>
  <si>
    <t>**Podatci se odnose na razdoblje od 01.01. do 31.12.2021. godine.</t>
  </si>
  <si>
    <t>***Atos osiguranje a.d. Bijeljina je u tijeku 2020. godine pripojeno Grawe osiguranju a.d. Banja Luka.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</si>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</sst>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9"/>
      <name val="Cambria"/>
      <family val="1"/>
      <charset val="238"/>
      <scheme val="maj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04"/>
    </font>
    <font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13" fillId="0" borderId="0"/>
  </cellStyleXfs>
  <cellXfs count="48">
    <xf numFmtId="0" fontId="0" fillId="0" borderId="0" xfId="0"/>
    <xf numFmtId="0" fontId="0" fillId="0" borderId="0" xfId="0" applyBorder="1"/>
    <xf numFmtId="0" fontId="4" fillId="2" borderId="3" xfId="0" applyFont="1" applyFill="1" applyBorder="1" applyAlignment="1">
      <alignment vertical="center"/>
    </xf>
    <xf numFmtId="0" fontId="3" fillId="2" borderId="2" xfId="0" applyFont="1" applyFill="1" applyBorder="1"/>
    <xf numFmtId="0" fontId="4" fillId="0" borderId="0" xfId="0" applyFont="1" applyBorder="1" applyAlignment="1">
      <alignment vertical="center"/>
    </xf>
    <xf numFmtId="164" fontId="3" fillId="0" borderId="5" xfId="10" applyNumberFormat="1" applyFont="1" applyBorder="1" applyAlignment="1">
      <alignment horizontal="left" vertical="center"/>
    </xf>
    <xf numFmtId="0" fontId="9" fillId="0" borderId="6" xfId="1" applyFont="1" applyFill="1" applyBorder="1" applyAlignment="1" applyProtection="1">
      <alignment horizontal="center" vertical="center"/>
    </xf>
    <xf numFmtId="2" fontId="3" fillId="0" borderId="0" xfId="0" applyNumberFormat="1" applyFont="1"/>
    <xf numFmtId="1" fontId="3" fillId="0" borderId="0" xfId="0" applyNumberFormat="1" applyFont="1"/>
    <xf numFmtId="1" fontId="3" fillId="0" borderId="1" xfId="0" applyNumberFormat="1" applyFont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" fontId="2" fillId="2" borderId="4" xfId="0" applyNumberFormat="1" applyFont="1" applyFill="1" applyBorder="1" applyAlignment="1">
      <alignment horizontal="right" vertical="center"/>
    </xf>
    <xf numFmtId="2" fontId="3" fillId="0" borderId="0" xfId="0" applyNumberFormat="1" applyFont="1" applyFill="1"/>
    <xf numFmtId="1" fontId="3" fillId="0" borderId="0" xfId="0" applyNumberFormat="1" applyFont="1" applyFill="1"/>
    <xf numFmtId="1" fontId="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8" fillId="3" borderId="7" xfId="0" applyFont="1" applyFill="1" applyBorder="1"/>
    <xf numFmtId="0" fontId="8" fillId="3" borderId="10" xfId="0" applyFont="1" applyFill="1" applyBorder="1"/>
    <xf numFmtId="0" fontId="8" fillId="3" borderId="12" xfId="0" applyFont="1" applyFill="1" applyBorder="1"/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3" fontId="12" fillId="0" borderId="0" xfId="0" applyNumberFormat="1" applyFont="1"/>
    <xf numFmtId="3" fontId="0" fillId="0" borderId="0" xfId="0" applyNumberFormat="1"/>
    <xf numFmtId="0" fontId="7" fillId="3" borderId="13" xfId="0" applyFont="1" applyFill="1" applyBorder="1" applyAlignment="1">
      <alignment horizontal="center" vertical="center" wrapText="1"/>
    </xf>
    <xf numFmtId="0" fontId="14" fillId="0" borderId="13" xfId="0" applyFont="1" applyBorder="1"/>
    <xf numFmtId="3" fontId="16" fillId="2" borderId="3" xfId="0" applyNumberFormat="1" applyFont="1" applyFill="1" applyBorder="1"/>
    <xf numFmtId="3" fontId="9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16" fillId="2" borderId="3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3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1"/>
  <sheetViews>
    <sheetView showGridLines="0" tabSelected="1" showRuler="0" view="pageLayout" zoomScale="70" zoomScaleNormal="70" zoomScalePageLayoutView="70" workbookViewId="0">
      <selection activeCell="A4" sqref="A4:T4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ht="14.45" x14ac:dyDescent="0.35">
      <c r="F3" s="4"/>
      <c r="G3" s="4"/>
      <c r="H3" s="4"/>
      <c r="I3" s="4"/>
    </row>
    <row r="4" spans="1:20" ht="23.25" x14ac:dyDescent="0.25">
      <c r="A4" s="40" t="s">
        <v>53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ht="14.45" x14ac:dyDescent="0.35">
      <c r="F5" s="1"/>
      <c r="G5" s="1"/>
      <c r="H5" s="1"/>
      <c r="I5" s="1"/>
      <c r="J5" s="1"/>
      <c r="K5" s="1"/>
      <c r="L5" s="1"/>
    </row>
    <row r="6" spans="1:20" ht="19.5" thickBot="1" x14ac:dyDescent="0.35">
      <c r="A6" s="35" t="s">
        <v>57</v>
      </c>
      <c r="F6" s="1"/>
      <c r="G6" s="1"/>
      <c r="H6" s="1"/>
      <c r="I6" s="1"/>
      <c r="J6" s="1"/>
      <c r="K6" s="1"/>
      <c r="L6" s="1"/>
    </row>
    <row r="7" spans="1:20" x14ac:dyDescent="0.25">
      <c r="A7" s="27"/>
      <c r="B7" s="41" t="s">
        <v>64</v>
      </c>
      <c r="C7" s="45" t="s">
        <v>10</v>
      </c>
      <c r="D7" s="45"/>
      <c r="E7" s="45"/>
      <c r="F7" s="45"/>
      <c r="G7" s="45"/>
      <c r="H7" s="45"/>
      <c r="I7" s="45" t="s">
        <v>11</v>
      </c>
      <c r="J7" s="45"/>
      <c r="K7" s="45"/>
      <c r="L7" s="45"/>
      <c r="M7" s="45"/>
      <c r="N7" s="45"/>
      <c r="O7" s="45" t="s">
        <v>12</v>
      </c>
      <c r="P7" s="45"/>
      <c r="Q7" s="45"/>
      <c r="R7" s="45"/>
      <c r="S7" s="45"/>
      <c r="T7" s="46"/>
    </row>
    <row r="8" spans="1:20" ht="15.75" customHeight="1" x14ac:dyDescent="0.25">
      <c r="A8" s="28"/>
      <c r="B8" s="42"/>
      <c r="C8" s="44" t="s">
        <v>59</v>
      </c>
      <c r="D8" s="44"/>
      <c r="E8" s="44"/>
      <c r="F8" s="44" t="s">
        <v>58</v>
      </c>
      <c r="G8" s="44"/>
      <c r="H8" s="44"/>
      <c r="I8" s="44" t="s">
        <v>59</v>
      </c>
      <c r="J8" s="44"/>
      <c r="K8" s="44"/>
      <c r="L8" s="44" t="s">
        <v>58</v>
      </c>
      <c r="M8" s="44"/>
      <c r="N8" s="44"/>
      <c r="O8" s="44" t="s">
        <v>59</v>
      </c>
      <c r="P8" s="44"/>
      <c r="Q8" s="44"/>
      <c r="R8" s="44" t="s">
        <v>58</v>
      </c>
      <c r="S8" s="44"/>
      <c r="T8" s="47"/>
    </row>
    <row r="9" spans="1:20" ht="30.75" customHeight="1" thickBot="1" x14ac:dyDescent="0.3">
      <c r="A9" s="29"/>
      <c r="B9" s="43"/>
      <c r="C9" s="30" t="s">
        <v>0</v>
      </c>
      <c r="D9" s="34" t="s">
        <v>51</v>
      </c>
      <c r="E9" s="30" t="s">
        <v>9</v>
      </c>
      <c r="F9" s="30" t="s">
        <v>0</v>
      </c>
      <c r="G9" s="34" t="s">
        <v>51</v>
      </c>
      <c r="H9" s="30" t="s">
        <v>9</v>
      </c>
      <c r="I9" s="30" t="s">
        <v>0</v>
      </c>
      <c r="J9" s="34" t="s">
        <v>51</v>
      </c>
      <c r="K9" s="30" t="s">
        <v>9</v>
      </c>
      <c r="L9" s="30" t="s">
        <v>0</v>
      </c>
      <c r="M9" s="34" t="s">
        <v>51</v>
      </c>
      <c r="N9" s="30" t="s">
        <v>9</v>
      </c>
      <c r="O9" s="30" t="s">
        <v>0</v>
      </c>
      <c r="P9" s="34" t="s">
        <v>51</v>
      </c>
      <c r="Q9" s="30" t="s">
        <v>9</v>
      </c>
      <c r="R9" s="30" t="s">
        <v>0</v>
      </c>
      <c r="S9" s="34" t="s">
        <v>51</v>
      </c>
      <c r="T9" s="31" t="s">
        <v>9</v>
      </c>
    </row>
    <row r="10" spans="1:20" x14ac:dyDescent="0.25">
      <c r="A10" s="6" t="s">
        <v>1</v>
      </c>
      <c r="B10" s="5" t="s">
        <v>56</v>
      </c>
      <c r="C10" s="37">
        <v>64555486</v>
      </c>
      <c r="D10" s="13">
        <f t="shared" ref="D10:D34" si="0">C10/$C$35*100</f>
        <v>10.76806954708962</v>
      </c>
      <c r="E10" s="14">
        <f t="shared" ref="E10:E34" si="1">D10^2</f>
        <v>115.95132177095886</v>
      </c>
      <c r="F10" s="20">
        <v>68034165</v>
      </c>
      <c r="G10" s="13">
        <f t="shared" ref="G10:G34" si="2">F10/$F$35*100</f>
        <v>10.570683522839104</v>
      </c>
      <c r="H10" s="9">
        <f t="shared" ref="H10:H34" si="3">G10^2</f>
        <v>111.73935014002214</v>
      </c>
      <c r="I10" s="23">
        <v>4548632</v>
      </c>
      <c r="J10" s="7">
        <f t="shared" ref="J10:J34" si="4">I10/$I$35*100</f>
        <v>2.9085990494579739</v>
      </c>
      <c r="K10" s="8">
        <f t="shared" ref="K10:K34" si="5">J10^2</f>
        <v>8.4599484305078292</v>
      </c>
      <c r="L10" s="23">
        <v>6287475</v>
      </c>
      <c r="M10" s="7">
        <f>L10/$L$35*100</f>
        <v>3.5970633515949104</v>
      </c>
      <c r="N10" s="9">
        <f t="shared" ref="N10:N34" si="6">M10^2</f>
        <v>12.938864755387209</v>
      </c>
      <c r="O10" s="22">
        <f>C10+I10</f>
        <v>69104118</v>
      </c>
      <c r="P10" s="7">
        <f t="shared" ref="P10:P34" si="7">O10/$O$35*100</f>
        <v>9.1621964049552496</v>
      </c>
      <c r="Q10" s="8">
        <f t="shared" ref="Q10:Q34" si="8">P10^2</f>
        <v>83.945842962974893</v>
      </c>
      <c r="R10" s="23">
        <f t="shared" ref="R10:R20" si="9">F10+L10</f>
        <v>74321640</v>
      </c>
      <c r="S10" s="7">
        <f t="shared" ref="S10:S34" si="10">R10/$R$35*100</f>
        <v>9.0812626788424442</v>
      </c>
      <c r="T10" s="9">
        <f t="shared" ref="T10:T34" si="11">S10^2</f>
        <v>82.46933184213664</v>
      </c>
    </row>
    <row r="11" spans="1:20" x14ac:dyDescent="0.25">
      <c r="A11" s="6" t="s">
        <v>2</v>
      </c>
      <c r="B11" s="5" t="s">
        <v>19</v>
      </c>
      <c r="C11" s="38">
        <v>28414138</v>
      </c>
      <c r="D11" s="7">
        <f t="shared" si="0"/>
        <v>4.7395726229154551</v>
      </c>
      <c r="E11" s="8">
        <f t="shared" si="1"/>
        <v>22.463548647889688</v>
      </c>
      <c r="F11" s="21">
        <v>30739924</v>
      </c>
      <c r="G11" s="13">
        <f t="shared" si="2"/>
        <v>4.7761592740959831</v>
      </c>
      <c r="H11" s="9">
        <f t="shared" si="3"/>
        <v>22.811697411533068</v>
      </c>
      <c r="I11" s="24">
        <v>33718623</v>
      </c>
      <c r="J11" s="7">
        <f t="shared" si="4"/>
        <v>21.561197917710594</v>
      </c>
      <c r="K11" s="8">
        <f t="shared" si="5"/>
        <v>464.88525564668765</v>
      </c>
      <c r="L11" s="24">
        <v>40560298</v>
      </c>
      <c r="M11" s="7">
        <f t="shared" ref="M11:M34" si="12">L11/$L$35*100</f>
        <v>23.20453941615169</v>
      </c>
      <c r="N11" s="9">
        <f t="shared" si="6"/>
        <v>538.45064951573738</v>
      </c>
      <c r="O11" s="22">
        <f>C11+I11</f>
        <v>62132761</v>
      </c>
      <c r="P11" s="7">
        <f t="shared" si="7"/>
        <v>8.2378963213761551</v>
      </c>
      <c r="Q11" s="8">
        <f t="shared" si="8"/>
        <v>67.862935801742793</v>
      </c>
      <c r="R11" s="23">
        <f t="shared" si="9"/>
        <v>71300222</v>
      </c>
      <c r="S11" s="7">
        <f t="shared" si="10"/>
        <v>8.7120796182885769</v>
      </c>
      <c r="T11" s="9">
        <f t="shared" si="11"/>
        <v>75.900331275399239</v>
      </c>
    </row>
    <row r="12" spans="1:20" x14ac:dyDescent="0.25">
      <c r="A12" s="6" t="s">
        <v>3</v>
      </c>
      <c r="B12" s="5" t="s">
        <v>14</v>
      </c>
      <c r="C12" s="37">
        <v>62564400</v>
      </c>
      <c r="D12" s="13">
        <f t="shared" si="0"/>
        <v>10.435949787008557</v>
      </c>
      <c r="E12" s="14">
        <f t="shared" si="1"/>
        <v>108.90904795696395</v>
      </c>
      <c r="F12" s="20">
        <v>64872243</v>
      </c>
      <c r="G12" s="13">
        <f t="shared" si="2"/>
        <v>10.079405695207907</v>
      </c>
      <c r="H12" s="9">
        <f t="shared" si="3"/>
        <v>101.59441916858958</v>
      </c>
      <c r="I12" s="23">
        <v>0</v>
      </c>
      <c r="J12" s="7">
        <f t="shared" si="4"/>
        <v>0</v>
      </c>
      <c r="K12" s="8">
        <f t="shared" si="5"/>
        <v>0</v>
      </c>
      <c r="L12" s="23">
        <v>0</v>
      </c>
      <c r="M12" s="7">
        <f t="shared" si="12"/>
        <v>0</v>
      </c>
      <c r="N12" s="9">
        <f t="shared" si="6"/>
        <v>0</v>
      </c>
      <c r="O12" s="22">
        <f t="shared" ref="O12:O34" si="13">C12+I12</f>
        <v>62564400</v>
      </c>
      <c r="P12" s="7">
        <f t="shared" si="7"/>
        <v>8.2951253463387253</v>
      </c>
      <c r="Q12" s="8">
        <f t="shared" si="8"/>
        <v>68.809104511471162</v>
      </c>
      <c r="R12" s="23">
        <f t="shared" si="9"/>
        <v>64872243</v>
      </c>
      <c r="S12" s="7">
        <f t="shared" si="10"/>
        <v>7.9266533845149008</v>
      </c>
      <c r="T12" s="9">
        <f t="shared" si="11"/>
        <v>62.831833878241532</v>
      </c>
    </row>
    <row r="13" spans="1:20" x14ac:dyDescent="0.25">
      <c r="A13" s="6" t="s">
        <v>4</v>
      </c>
      <c r="B13" s="5" t="s">
        <v>17</v>
      </c>
      <c r="C13" s="38">
        <v>61415720</v>
      </c>
      <c r="D13" s="13">
        <f t="shared" si="0"/>
        <v>10.2443461465782</v>
      </c>
      <c r="E13" s="14">
        <f t="shared" si="1"/>
        <v>104.94662797091162</v>
      </c>
      <c r="F13" s="21">
        <v>60214959</v>
      </c>
      <c r="G13" s="13">
        <f t="shared" si="2"/>
        <v>9.3557887412850906</v>
      </c>
      <c r="H13" s="9">
        <f t="shared" si="3"/>
        <v>87.53078297155686</v>
      </c>
      <c r="I13" s="24">
        <v>3673956</v>
      </c>
      <c r="J13" s="13">
        <f t="shared" si="4"/>
        <v>2.3492920353526991</v>
      </c>
      <c r="K13" s="14">
        <f t="shared" si="5"/>
        <v>5.5191730673716277</v>
      </c>
      <c r="L13" s="24">
        <v>3211526</v>
      </c>
      <c r="M13" s="7">
        <f t="shared" si="12"/>
        <v>1.8373134648319391</v>
      </c>
      <c r="N13" s="9">
        <f t="shared" si="6"/>
        <v>3.3757207680527452</v>
      </c>
      <c r="O13" s="22">
        <v>63426485</v>
      </c>
      <c r="P13" s="7">
        <f t="shared" si="7"/>
        <v>8.4094252218941286</v>
      </c>
      <c r="Q13" s="8">
        <f t="shared" si="8"/>
        <v>70.718432562629118</v>
      </c>
      <c r="R13" s="23">
        <f t="shared" si="9"/>
        <v>63426485</v>
      </c>
      <c r="S13" s="7">
        <f t="shared" si="10"/>
        <v>7.7499981308359205</v>
      </c>
      <c r="T13" s="9">
        <f t="shared" si="11"/>
        <v>60.062471027960264</v>
      </c>
    </row>
    <row r="14" spans="1:20" x14ac:dyDescent="0.25">
      <c r="A14" s="6" t="s">
        <v>5</v>
      </c>
      <c r="B14" s="5" t="s">
        <v>18</v>
      </c>
      <c r="C14" s="38">
        <v>32209974</v>
      </c>
      <c r="D14" s="7">
        <f t="shared" si="0"/>
        <v>5.3727306791857856</v>
      </c>
      <c r="E14" s="8">
        <f t="shared" si="1"/>
        <v>28.866234951064154</v>
      </c>
      <c r="F14" s="21">
        <v>32972073</v>
      </c>
      <c r="G14" s="13">
        <f t="shared" si="2"/>
        <v>5.1229753282773158</v>
      </c>
      <c r="H14" s="9">
        <f t="shared" si="3"/>
        <v>26.24487621413807</v>
      </c>
      <c r="I14" s="24">
        <v>21317160</v>
      </c>
      <c r="J14" s="7">
        <f t="shared" si="4"/>
        <v>13.631146971912333</v>
      </c>
      <c r="K14" s="8">
        <f t="shared" si="5"/>
        <v>185.80816776987476</v>
      </c>
      <c r="L14" s="24">
        <v>27673581</v>
      </c>
      <c r="M14" s="7">
        <f t="shared" si="12"/>
        <v>15.832050866602767</v>
      </c>
      <c r="N14" s="9">
        <f t="shared" si="6"/>
        <v>250.65383464269743</v>
      </c>
      <c r="O14" s="22">
        <f t="shared" si="13"/>
        <v>53527134</v>
      </c>
      <c r="P14" s="7">
        <f t="shared" si="7"/>
        <v>7.0969159132073409</v>
      </c>
      <c r="Q14" s="8">
        <f t="shared" si="8"/>
        <v>50.366215479135583</v>
      </c>
      <c r="R14" s="23">
        <f t="shared" si="9"/>
        <v>60645654</v>
      </c>
      <c r="S14" s="7">
        <f t="shared" si="10"/>
        <v>7.4102120769158493</v>
      </c>
      <c r="T14" s="9">
        <f t="shared" si="11"/>
        <v>54.911243024869506</v>
      </c>
    </row>
    <row r="15" spans="1:20" x14ac:dyDescent="0.25">
      <c r="A15" s="6" t="s">
        <v>6</v>
      </c>
      <c r="B15" s="5" t="s">
        <v>15</v>
      </c>
      <c r="C15" s="37">
        <v>25911306</v>
      </c>
      <c r="D15" s="13">
        <f t="shared" si="0"/>
        <v>4.3220919297845661</v>
      </c>
      <c r="E15" s="14">
        <f t="shared" si="1"/>
        <v>18.680478649508874</v>
      </c>
      <c r="F15" s="20">
        <v>25959544</v>
      </c>
      <c r="G15" s="13">
        <f t="shared" si="2"/>
        <v>4.0334165050929442</v>
      </c>
      <c r="H15" s="9">
        <f t="shared" si="3"/>
        <v>16.268448703556182</v>
      </c>
      <c r="I15" s="23">
        <v>29055307</v>
      </c>
      <c r="J15" s="7">
        <f t="shared" si="4"/>
        <v>18.579264781567208</v>
      </c>
      <c r="K15" s="8">
        <f t="shared" si="5"/>
        <v>345.1890798235836</v>
      </c>
      <c r="L15" s="23">
        <v>30521351</v>
      </c>
      <c r="M15" s="7">
        <f t="shared" si="12"/>
        <v>17.461259587237272</v>
      </c>
      <c r="N15" s="9">
        <f t="shared" si="6"/>
        <v>304.89558637288553</v>
      </c>
      <c r="O15" s="22">
        <f t="shared" si="13"/>
        <v>54966613</v>
      </c>
      <c r="P15" s="7">
        <f t="shared" si="7"/>
        <v>7.2877697971800535</v>
      </c>
      <c r="Q15" s="8">
        <f t="shared" si="8"/>
        <v>53.111588616689801</v>
      </c>
      <c r="R15" s="23">
        <f t="shared" si="9"/>
        <v>56480895</v>
      </c>
      <c r="S15" s="7">
        <f t="shared" si="10"/>
        <v>6.9013256950616109</v>
      </c>
      <c r="T15" s="9">
        <f t="shared" si="11"/>
        <v>47.62829634931763</v>
      </c>
    </row>
    <row r="16" spans="1:20" x14ac:dyDescent="0.25">
      <c r="A16" s="6" t="s">
        <v>7</v>
      </c>
      <c r="B16" s="5" t="s">
        <v>20</v>
      </c>
      <c r="C16" s="38">
        <v>37525189</v>
      </c>
      <c r="D16" s="7">
        <f t="shared" si="0"/>
        <v>6.2593262007148764</v>
      </c>
      <c r="E16" s="8">
        <f t="shared" si="1"/>
        <v>39.179164486955727</v>
      </c>
      <c r="F16" s="21">
        <v>45462206</v>
      </c>
      <c r="G16" s="13">
        <f t="shared" si="2"/>
        <v>7.0636068198399586</v>
      </c>
      <c r="H16" s="9">
        <f t="shared" si="3"/>
        <v>49.894541305289572</v>
      </c>
      <c r="I16" s="24">
        <v>0</v>
      </c>
      <c r="J16" s="7">
        <f t="shared" si="4"/>
        <v>0</v>
      </c>
      <c r="K16" s="8">
        <f t="shared" si="5"/>
        <v>0</v>
      </c>
      <c r="L16" s="24">
        <v>0</v>
      </c>
      <c r="M16" s="7">
        <f t="shared" si="12"/>
        <v>0</v>
      </c>
      <c r="N16" s="9">
        <f t="shared" si="6"/>
        <v>0</v>
      </c>
      <c r="O16" s="22">
        <f t="shared" si="13"/>
        <v>37525189</v>
      </c>
      <c r="P16" s="7">
        <f t="shared" si="7"/>
        <v>4.9752918017283179</v>
      </c>
      <c r="Q16" s="8">
        <f t="shared" si="8"/>
        <v>24.75352851234501</v>
      </c>
      <c r="R16" s="23">
        <f t="shared" si="9"/>
        <v>45462206</v>
      </c>
      <c r="S16" s="7">
        <f t="shared" si="10"/>
        <v>5.5549666913384455</v>
      </c>
      <c r="T16" s="9">
        <f t="shared" si="11"/>
        <v>30.857654941879595</v>
      </c>
    </row>
    <row r="17" spans="1:20" x14ac:dyDescent="0.25">
      <c r="A17" s="6" t="s">
        <v>8</v>
      </c>
      <c r="B17" s="5" t="s">
        <v>23</v>
      </c>
      <c r="C17" s="38">
        <v>42397285</v>
      </c>
      <c r="D17" s="7">
        <f t="shared" si="0"/>
        <v>7.0720080008038284</v>
      </c>
      <c r="E17" s="8">
        <f t="shared" si="1"/>
        <v>50.013297163433364</v>
      </c>
      <c r="F17" s="21">
        <v>44967294</v>
      </c>
      <c r="G17" s="13">
        <f t="shared" si="2"/>
        <v>6.9867107761587386</v>
      </c>
      <c r="H17" s="9">
        <f t="shared" si="3"/>
        <v>48.814127469692643</v>
      </c>
      <c r="I17" s="24">
        <v>0</v>
      </c>
      <c r="J17" s="7">
        <f t="shared" si="4"/>
        <v>0</v>
      </c>
      <c r="K17" s="8">
        <f t="shared" si="5"/>
        <v>0</v>
      </c>
      <c r="L17" s="24">
        <v>0</v>
      </c>
      <c r="M17" s="7">
        <f t="shared" si="12"/>
        <v>0</v>
      </c>
      <c r="N17" s="9">
        <f t="shared" si="6"/>
        <v>0</v>
      </c>
      <c r="O17" s="22">
        <f t="shared" si="13"/>
        <v>42397285</v>
      </c>
      <c r="P17" s="7">
        <f t="shared" si="7"/>
        <v>5.6212605478426498</v>
      </c>
      <c r="Q17" s="8">
        <f t="shared" si="8"/>
        <v>31.598570146732246</v>
      </c>
      <c r="R17" s="23">
        <f t="shared" si="9"/>
        <v>44967294</v>
      </c>
      <c r="S17" s="7">
        <f t="shared" si="10"/>
        <v>5.4944940500604647</v>
      </c>
      <c r="T17" s="9">
        <f t="shared" si="11"/>
        <v>30.189464866149848</v>
      </c>
    </row>
    <row r="18" spans="1:20" x14ac:dyDescent="0.25">
      <c r="A18" s="6" t="s">
        <v>34</v>
      </c>
      <c r="B18" s="5" t="s">
        <v>13</v>
      </c>
      <c r="C18" s="37">
        <v>32130738</v>
      </c>
      <c r="D18" s="13">
        <f t="shared" si="0"/>
        <v>5.3595138511282414</v>
      </c>
      <c r="E18" s="14">
        <f t="shared" si="1"/>
        <v>28.724388720435474</v>
      </c>
      <c r="F18" s="20">
        <v>35172690</v>
      </c>
      <c r="G18" s="13">
        <f t="shared" si="2"/>
        <v>5.4648921558297623</v>
      </c>
      <c r="H18" s="9">
        <f t="shared" si="3"/>
        <v>29.865046274849668</v>
      </c>
      <c r="I18" s="23">
        <v>4329014</v>
      </c>
      <c r="J18" s="7">
        <f t="shared" si="4"/>
        <v>2.7681654628227257</v>
      </c>
      <c r="K18" s="8">
        <f t="shared" si="5"/>
        <v>7.6627400295645547</v>
      </c>
      <c r="L18" s="23">
        <v>4077118</v>
      </c>
      <c r="M18" s="7">
        <f t="shared" si="12"/>
        <v>2.3325184971595014</v>
      </c>
      <c r="N18" s="9">
        <f t="shared" si="6"/>
        <v>5.4406425395912192</v>
      </c>
      <c r="O18" s="22">
        <f t="shared" si="13"/>
        <v>36459752</v>
      </c>
      <c r="P18" s="7">
        <f t="shared" si="7"/>
        <v>4.8340304220359194</v>
      </c>
      <c r="Q18" s="8">
        <f t="shared" si="8"/>
        <v>23.367850121168768</v>
      </c>
      <c r="R18" s="23">
        <f t="shared" si="9"/>
        <v>39249808</v>
      </c>
      <c r="S18" s="7">
        <f t="shared" si="10"/>
        <v>4.7958820142038254</v>
      </c>
      <c r="T18" s="9">
        <f t="shared" si="11"/>
        <v>23.000484294163741</v>
      </c>
    </row>
    <row r="19" spans="1:20" x14ac:dyDescent="0.25">
      <c r="A19" s="6" t="s">
        <v>35</v>
      </c>
      <c r="B19" s="5" t="s">
        <v>55</v>
      </c>
      <c r="C19" s="38">
        <v>362265</v>
      </c>
      <c r="D19" s="13">
        <f t="shared" si="0"/>
        <v>6.0427005606873155E-2</v>
      </c>
      <c r="E19" s="14">
        <f t="shared" si="1"/>
        <v>3.6514230066130799E-3</v>
      </c>
      <c r="F19" s="21">
        <v>937670</v>
      </c>
      <c r="G19" s="13">
        <f t="shared" si="2"/>
        <v>0.14568875533139183</v>
      </c>
      <c r="H19" s="9">
        <f t="shared" si="3"/>
        <v>2.1225213430010152E-2</v>
      </c>
      <c r="I19" s="24">
        <v>34108570</v>
      </c>
      <c r="J19" s="7">
        <f t="shared" si="4"/>
        <v>21.810547496559572</v>
      </c>
      <c r="K19" s="8">
        <f t="shared" si="5"/>
        <v>475.69998209968099</v>
      </c>
      <c r="L19" s="24">
        <v>34934600</v>
      </c>
      <c r="M19" s="7">
        <f t="shared" si="12"/>
        <v>19.986078570909239</v>
      </c>
      <c r="N19" s="9">
        <f t="shared" si="6"/>
        <v>399.44333664255748</v>
      </c>
      <c r="O19" s="22">
        <f t="shared" si="13"/>
        <v>34470835</v>
      </c>
      <c r="P19" s="7">
        <f t="shared" si="7"/>
        <v>4.5703290867963267</v>
      </c>
      <c r="Q19" s="8">
        <f t="shared" si="8"/>
        <v>20.887907961616545</v>
      </c>
      <c r="R19" s="23">
        <f t="shared" si="9"/>
        <v>35872270</v>
      </c>
      <c r="S19" s="7">
        <f t="shared" si="10"/>
        <v>4.3831851228842567</v>
      </c>
      <c r="T19" s="9">
        <f t="shared" si="11"/>
        <v>19.212311821473875</v>
      </c>
    </row>
    <row r="20" spans="1:20" x14ac:dyDescent="0.25">
      <c r="A20" s="6" t="s">
        <v>36</v>
      </c>
      <c r="B20" s="5" t="s">
        <v>60</v>
      </c>
      <c r="C20" s="37">
        <v>9959301.5800000001</v>
      </c>
      <c r="D20" s="13">
        <f t="shared" si="0"/>
        <v>1.6612445928124455</v>
      </c>
      <c r="E20" s="14">
        <f t="shared" si="1"/>
        <v>2.7597335971485881</v>
      </c>
      <c r="F20" s="20">
        <v>10778553.309900001</v>
      </c>
      <c r="G20" s="13">
        <f t="shared" si="2"/>
        <v>1.6746979384990295</v>
      </c>
      <c r="H20" s="9">
        <f t="shared" si="3"/>
        <v>2.804613185212899</v>
      </c>
      <c r="I20" s="23">
        <v>23021826.960000001</v>
      </c>
      <c r="J20" s="7">
        <f t="shared" si="4"/>
        <v>14.721187383952353</v>
      </c>
      <c r="K20" s="8">
        <f t="shared" si="5"/>
        <v>216.71335799343791</v>
      </c>
      <c r="L20" s="23">
        <v>24870927.589899998</v>
      </c>
      <c r="M20" s="7">
        <f t="shared" si="12"/>
        <v>14.228653339186243</v>
      </c>
      <c r="N20" s="9">
        <f t="shared" si="6"/>
        <v>202.45457584673582</v>
      </c>
      <c r="O20" s="22">
        <f t="shared" si="13"/>
        <v>32981128.539999999</v>
      </c>
      <c r="P20" s="7">
        <f t="shared" si="7"/>
        <v>4.3728157754731054</v>
      </c>
      <c r="Q20" s="8">
        <f t="shared" si="8"/>
        <v>19.121517806226457</v>
      </c>
      <c r="R20" s="23">
        <f t="shared" si="9"/>
        <v>35649480.899800003</v>
      </c>
      <c r="S20" s="7">
        <f t="shared" si="10"/>
        <v>4.3559628180360441</v>
      </c>
      <c r="T20" s="9">
        <f t="shared" si="11"/>
        <v>18.974412072112514</v>
      </c>
    </row>
    <row r="21" spans="1:20" x14ac:dyDescent="0.25">
      <c r="A21" s="6" t="s">
        <v>37</v>
      </c>
      <c r="B21" s="5" t="s">
        <v>33</v>
      </c>
      <c r="C21" s="38">
        <v>25652585.420000002</v>
      </c>
      <c r="D21" s="7">
        <f t="shared" si="0"/>
        <v>4.2789364774547156</v>
      </c>
      <c r="E21" s="8">
        <f t="shared" si="1"/>
        <v>18.30929737809257</v>
      </c>
      <c r="F21" s="21">
        <v>29117354.420000002</v>
      </c>
      <c r="G21" s="13">
        <f t="shared" si="2"/>
        <v>4.5240555035276815</v>
      </c>
      <c r="H21" s="9">
        <f t="shared" si="3"/>
        <v>20.467078198999104</v>
      </c>
      <c r="I21" s="24">
        <v>2612577.2200000007</v>
      </c>
      <c r="J21" s="7">
        <f t="shared" si="4"/>
        <v>1.6705989006645421</v>
      </c>
      <c r="K21" s="8">
        <f t="shared" si="5"/>
        <v>2.7909006869015767</v>
      </c>
      <c r="L21" s="24">
        <v>2657792.9900000002</v>
      </c>
      <c r="M21" s="7">
        <f t="shared" si="12"/>
        <v>1.520522906326444</v>
      </c>
      <c r="N21" s="9">
        <f t="shared" si="6"/>
        <v>2.3119899086634161</v>
      </c>
      <c r="O21" s="22">
        <f t="shared" si="13"/>
        <v>28265162.640000001</v>
      </c>
      <c r="P21" s="7">
        <f t="shared" si="7"/>
        <v>3.7475475994886938</v>
      </c>
      <c r="Q21" s="8">
        <f t="shared" si="8"/>
        <v>14.04411301043347</v>
      </c>
      <c r="R21" s="23">
        <f>F21+L21</f>
        <v>31775147.410000004</v>
      </c>
      <c r="S21" s="7">
        <f t="shared" si="10"/>
        <v>3.8825631443163826</v>
      </c>
      <c r="T21" s="9">
        <f t="shared" si="11"/>
        <v>15.074296569603916</v>
      </c>
    </row>
    <row r="22" spans="1:20" x14ac:dyDescent="0.25">
      <c r="A22" s="6" t="s">
        <v>38</v>
      </c>
      <c r="B22" s="5" t="s">
        <v>29</v>
      </c>
      <c r="C22" s="38">
        <v>24230036.289999999</v>
      </c>
      <c r="D22" s="7">
        <f t="shared" si="0"/>
        <v>4.0416505562242282</v>
      </c>
      <c r="E22" s="8">
        <f t="shared" si="1"/>
        <v>16.334939218627614</v>
      </c>
      <c r="F22" s="21">
        <v>27606984.359999999</v>
      </c>
      <c r="G22" s="13">
        <f t="shared" si="2"/>
        <v>4.2893845274580622</v>
      </c>
      <c r="H22" s="9">
        <f t="shared" si="3"/>
        <v>18.398819624396623</v>
      </c>
      <c r="I22" s="24">
        <v>0</v>
      </c>
      <c r="J22" s="7">
        <f t="shared" si="4"/>
        <v>0</v>
      </c>
      <c r="K22" s="8">
        <f t="shared" si="5"/>
        <v>0</v>
      </c>
      <c r="L22" s="24">
        <v>0</v>
      </c>
      <c r="M22" s="7">
        <f t="shared" si="12"/>
        <v>0</v>
      </c>
      <c r="N22" s="9">
        <f t="shared" si="6"/>
        <v>0</v>
      </c>
      <c r="O22" s="22">
        <f t="shared" si="13"/>
        <v>24230036.289999999</v>
      </c>
      <c r="P22" s="7">
        <f t="shared" si="7"/>
        <v>3.2125488004661777</v>
      </c>
      <c r="Q22" s="8">
        <f t="shared" si="8"/>
        <v>10.320469795376678</v>
      </c>
      <c r="R22" s="23">
        <f>F22+L22</f>
        <v>27606984.359999999</v>
      </c>
      <c r="S22" s="7">
        <f t="shared" si="10"/>
        <v>3.3732608261046861</v>
      </c>
      <c r="T22" s="9">
        <f t="shared" si="11"/>
        <v>11.37888860093247</v>
      </c>
    </row>
    <row r="23" spans="1:20" x14ac:dyDescent="0.25">
      <c r="A23" s="6" t="s">
        <v>39</v>
      </c>
      <c r="B23" s="5" t="s">
        <v>25</v>
      </c>
      <c r="C23" s="38">
        <v>23617907.620000001</v>
      </c>
      <c r="D23" s="7">
        <f t="shared" si="0"/>
        <v>3.9395454603021332</v>
      </c>
      <c r="E23" s="8">
        <f t="shared" si="1"/>
        <v>15.520018433787147</v>
      </c>
      <c r="F23" s="21">
        <v>25965457.460000001</v>
      </c>
      <c r="G23" s="13">
        <f t="shared" si="2"/>
        <v>4.0343352980873899</v>
      </c>
      <c r="H23" s="9">
        <f t="shared" si="3"/>
        <v>16.27586129739387</v>
      </c>
      <c r="I23" s="24">
        <v>0</v>
      </c>
      <c r="J23" s="7">
        <f t="shared" si="4"/>
        <v>0</v>
      </c>
      <c r="K23" s="8">
        <f t="shared" si="5"/>
        <v>0</v>
      </c>
      <c r="L23" s="24">
        <v>0</v>
      </c>
      <c r="M23" s="7">
        <f t="shared" si="12"/>
        <v>0</v>
      </c>
      <c r="N23" s="9">
        <f t="shared" si="6"/>
        <v>0</v>
      </c>
      <c r="O23" s="22">
        <f t="shared" si="13"/>
        <v>23617907.620000001</v>
      </c>
      <c r="P23" s="7">
        <f t="shared" si="7"/>
        <v>3.1313894822958188</v>
      </c>
      <c r="Q23" s="8">
        <f t="shared" si="8"/>
        <v>9.8056000898328755</v>
      </c>
      <c r="R23" s="23">
        <f t="shared" ref="R23:R34" si="14">F23+L23</f>
        <v>25965457.460000001</v>
      </c>
      <c r="S23" s="7">
        <f t="shared" si="10"/>
        <v>3.1726848300248642</v>
      </c>
      <c r="T23" s="9">
        <f t="shared" si="11"/>
        <v>10.065929030669901</v>
      </c>
    </row>
    <row r="24" spans="1:20" x14ac:dyDescent="0.25">
      <c r="A24" s="6" t="s">
        <v>40</v>
      </c>
      <c r="B24" s="5" t="s">
        <v>24</v>
      </c>
      <c r="C24" s="38">
        <v>23045840.52</v>
      </c>
      <c r="D24" s="7">
        <f t="shared" si="0"/>
        <v>3.8441227673585479</v>
      </c>
      <c r="E24" s="8">
        <f t="shared" si="1"/>
        <v>14.777279850524341</v>
      </c>
      <c r="F24" s="21">
        <v>22138711.799999997</v>
      </c>
      <c r="G24" s="13">
        <f t="shared" si="2"/>
        <v>3.4397617144436712</v>
      </c>
      <c r="H24" s="9">
        <f t="shared" si="3"/>
        <v>11.831960652152464</v>
      </c>
      <c r="I24" s="24">
        <v>0</v>
      </c>
      <c r="J24" s="7">
        <f t="shared" si="4"/>
        <v>0</v>
      </c>
      <c r="K24" s="8">
        <f t="shared" si="5"/>
        <v>0</v>
      </c>
      <c r="L24" s="24">
        <v>0</v>
      </c>
      <c r="M24" s="7">
        <f t="shared" si="12"/>
        <v>0</v>
      </c>
      <c r="N24" s="9">
        <f t="shared" si="6"/>
        <v>0</v>
      </c>
      <c r="O24" s="22">
        <f t="shared" si="13"/>
        <v>23045840.52</v>
      </c>
      <c r="P24" s="7">
        <f t="shared" si="7"/>
        <v>3.0555417429901355</v>
      </c>
      <c r="Q24" s="8">
        <f t="shared" si="8"/>
        <v>9.336335343155195</v>
      </c>
      <c r="R24" s="23">
        <f t="shared" si="14"/>
        <v>22138711.799999997</v>
      </c>
      <c r="S24" s="7">
        <f t="shared" si="10"/>
        <v>2.7050998501511647</v>
      </c>
      <c r="T24" s="9">
        <f t="shared" si="11"/>
        <v>7.3175651992878539</v>
      </c>
    </row>
    <row r="25" spans="1:20" x14ac:dyDescent="0.25">
      <c r="A25" s="6" t="s">
        <v>41</v>
      </c>
      <c r="B25" s="5" t="s">
        <v>16</v>
      </c>
      <c r="C25" s="38">
        <v>16235461.799999999</v>
      </c>
      <c r="D25" s="13">
        <f t="shared" si="0"/>
        <v>2.7081289697287203</v>
      </c>
      <c r="E25" s="14">
        <f t="shared" si="1"/>
        <v>7.3339625166839397</v>
      </c>
      <c r="F25" s="21">
        <v>16718774.640000001</v>
      </c>
      <c r="G25" s="13">
        <f t="shared" si="2"/>
        <v>2.5976489254936586</v>
      </c>
      <c r="H25" s="9">
        <f t="shared" si="3"/>
        <v>6.7477799401183587</v>
      </c>
      <c r="I25" s="24">
        <v>0</v>
      </c>
      <c r="J25" s="13">
        <f t="shared" si="4"/>
        <v>0</v>
      </c>
      <c r="K25" s="14">
        <f t="shared" si="5"/>
        <v>0</v>
      </c>
      <c r="L25" s="24">
        <v>0</v>
      </c>
      <c r="M25" s="7">
        <f t="shared" si="12"/>
        <v>0</v>
      </c>
      <c r="N25" s="9">
        <f t="shared" si="6"/>
        <v>0</v>
      </c>
      <c r="O25" s="22">
        <f t="shared" si="13"/>
        <v>16235461.799999999</v>
      </c>
      <c r="P25" s="7">
        <f t="shared" si="7"/>
        <v>2.152585027374899</v>
      </c>
      <c r="Q25" s="8">
        <f t="shared" si="8"/>
        <v>4.6336223000785948</v>
      </c>
      <c r="R25" s="23">
        <f t="shared" si="14"/>
        <v>16718774.640000001</v>
      </c>
      <c r="S25" s="7">
        <f t="shared" si="10"/>
        <v>2.0428449126554464</v>
      </c>
      <c r="T25" s="9">
        <f t="shared" si="11"/>
        <v>4.1732153371622385</v>
      </c>
    </row>
    <row r="26" spans="1:20" x14ac:dyDescent="0.25">
      <c r="A26" s="6" t="s">
        <v>42</v>
      </c>
      <c r="B26" s="5" t="s">
        <v>22</v>
      </c>
      <c r="C26" s="38">
        <v>10885612</v>
      </c>
      <c r="D26" s="7">
        <f t="shared" si="0"/>
        <v>1.8157562484872831</v>
      </c>
      <c r="E26" s="8">
        <f t="shared" si="1"/>
        <v>3.2969707539206121</v>
      </c>
      <c r="F26" s="21">
        <v>16193011</v>
      </c>
      <c r="G26" s="13">
        <f t="shared" si="2"/>
        <v>2.5159593648698761</v>
      </c>
      <c r="H26" s="9">
        <f t="shared" si="3"/>
        <v>6.3300515256764305</v>
      </c>
      <c r="I26" s="24">
        <v>0</v>
      </c>
      <c r="J26" s="7">
        <f t="shared" si="4"/>
        <v>0</v>
      </c>
      <c r="K26" s="8">
        <f t="shared" si="5"/>
        <v>0</v>
      </c>
      <c r="L26" s="24">
        <v>0</v>
      </c>
      <c r="M26" s="7">
        <f t="shared" si="12"/>
        <v>0</v>
      </c>
      <c r="N26" s="9">
        <f t="shared" si="6"/>
        <v>0</v>
      </c>
      <c r="O26" s="22">
        <f t="shared" si="13"/>
        <v>10885612</v>
      </c>
      <c r="P26" s="7">
        <f t="shared" si="7"/>
        <v>1.4432731075756977</v>
      </c>
      <c r="Q26" s="8">
        <f t="shared" si="8"/>
        <v>2.0830372630512115</v>
      </c>
      <c r="R26" s="23">
        <v>16193011</v>
      </c>
      <c r="S26" s="7">
        <f t="shared" si="10"/>
        <v>1.9786025503794749</v>
      </c>
      <c r="T26" s="9">
        <f t="shared" si="11"/>
        <v>3.9148680523681625</v>
      </c>
    </row>
    <row r="27" spans="1:20" x14ac:dyDescent="0.25">
      <c r="A27" s="6" t="s">
        <v>43</v>
      </c>
      <c r="B27" s="5" t="s">
        <v>21</v>
      </c>
      <c r="C27" s="38">
        <v>16578043.470000001</v>
      </c>
      <c r="D27" s="7">
        <f t="shared" si="0"/>
        <v>2.7652727304947398</v>
      </c>
      <c r="E27" s="8">
        <f t="shared" si="1"/>
        <v>7.6467332740178335</v>
      </c>
      <c r="F27" s="21">
        <v>16083805.529999999</v>
      </c>
      <c r="G27" s="13">
        <f t="shared" si="2"/>
        <v>2.4989917653949223</v>
      </c>
      <c r="H27" s="9">
        <f t="shared" si="3"/>
        <v>6.24495984351163</v>
      </c>
      <c r="I27" s="24">
        <v>0</v>
      </c>
      <c r="J27" s="7">
        <f t="shared" si="4"/>
        <v>0</v>
      </c>
      <c r="K27" s="8">
        <f t="shared" si="5"/>
        <v>0</v>
      </c>
      <c r="L27" s="24">
        <v>0</v>
      </c>
      <c r="M27" s="7">
        <f t="shared" si="12"/>
        <v>0</v>
      </c>
      <c r="N27" s="9">
        <f t="shared" si="6"/>
        <v>0</v>
      </c>
      <c r="O27" s="22">
        <f t="shared" si="13"/>
        <v>16578043.470000001</v>
      </c>
      <c r="P27" s="7">
        <f t="shared" si="7"/>
        <v>2.198006351546602</v>
      </c>
      <c r="Q27" s="8">
        <f t="shared" si="8"/>
        <v>4.8312319214392048</v>
      </c>
      <c r="R27" s="23">
        <f t="shared" si="14"/>
        <v>16083805.529999999</v>
      </c>
      <c r="S27" s="7">
        <f t="shared" si="10"/>
        <v>1.9652588787511784</v>
      </c>
      <c r="T27" s="9">
        <f t="shared" si="11"/>
        <v>3.8622424605103389</v>
      </c>
    </row>
    <row r="28" spans="1:20" x14ac:dyDescent="0.25">
      <c r="A28" s="6" t="s">
        <v>44</v>
      </c>
      <c r="B28" s="5" t="s">
        <v>28</v>
      </c>
      <c r="C28" s="38">
        <v>11645609.409999998</v>
      </c>
      <c r="D28" s="7">
        <f t="shared" si="0"/>
        <v>1.942526341527679</v>
      </c>
      <c r="E28" s="8">
        <f t="shared" si="1"/>
        <v>3.773408587528909</v>
      </c>
      <c r="F28" s="21">
        <v>14192989.029999999</v>
      </c>
      <c r="G28" s="13">
        <f t="shared" si="2"/>
        <v>2.2052096219488715</v>
      </c>
      <c r="H28" s="9">
        <f t="shared" si="3"/>
        <v>4.862949476735885</v>
      </c>
      <c r="I28" s="24">
        <v>0</v>
      </c>
      <c r="J28" s="7">
        <f t="shared" si="4"/>
        <v>0</v>
      </c>
      <c r="K28" s="8">
        <f t="shared" si="5"/>
        <v>0</v>
      </c>
      <c r="L28" s="24">
        <v>0</v>
      </c>
      <c r="M28" s="7">
        <f t="shared" si="12"/>
        <v>0</v>
      </c>
      <c r="N28" s="9">
        <f t="shared" si="6"/>
        <v>0</v>
      </c>
      <c r="O28" s="22">
        <f t="shared" si="13"/>
        <v>11645609.409999998</v>
      </c>
      <c r="P28" s="7">
        <f t="shared" si="7"/>
        <v>1.5440376602421146</v>
      </c>
      <c r="Q28" s="8">
        <f t="shared" si="8"/>
        <v>2.3840522962459438</v>
      </c>
      <c r="R28" s="23">
        <f t="shared" si="14"/>
        <v>14192989.029999999</v>
      </c>
      <c r="S28" s="7">
        <f t="shared" si="10"/>
        <v>1.7342225168787881</v>
      </c>
      <c r="T28" s="9">
        <f t="shared" si="11"/>
        <v>3.0075277380493985</v>
      </c>
    </row>
    <row r="29" spans="1:20" x14ac:dyDescent="0.25">
      <c r="A29" s="6" t="s">
        <v>45</v>
      </c>
      <c r="B29" s="5" t="s">
        <v>54</v>
      </c>
      <c r="C29" s="38">
        <v>8768639.75</v>
      </c>
      <c r="D29" s="7">
        <f t="shared" si="0"/>
        <v>1.4626382436556133</v>
      </c>
      <c r="E29" s="8">
        <f t="shared" si="1"/>
        <v>2.1393106318039772</v>
      </c>
      <c r="F29" s="21">
        <v>12612568.350000001</v>
      </c>
      <c r="G29" s="13">
        <f t="shared" si="2"/>
        <v>1.9596546593616162</v>
      </c>
      <c r="H29" s="9">
        <f t="shared" si="3"/>
        <v>3.8402463839576919</v>
      </c>
      <c r="I29" s="25">
        <v>0</v>
      </c>
      <c r="J29" s="7">
        <f t="shared" si="4"/>
        <v>0</v>
      </c>
      <c r="K29" s="8">
        <f t="shared" si="5"/>
        <v>0</v>
      </c>
      <c r="L29" s="25">
        <v>0</v>
      </c>
      <c r="M29" s="7">
        <f t="shared" si="12"/>
        <v>0</v>
      </c>
      <c r="N29" s="9">
        <f t="shared" si="6"/>
        <v>0</v>
      </c>
      <c r="O29" s="22">
        <f t="shared" si="13"/>
        <v>8768639.75</v>
      </c>
      <c r="P29" s="7">
        <f t="shared" si="7"/>
        <v>1.1625935171301613</v>
      </c>
      <c r="Q29" s="8">
        <f t="shared" si="8"/>
        <v>1.3516236860730788</v>
      </c>
      <c r="R29" s="23">
        <f t="shared" si="14"/>
        <v>12612568.350000001</v>
      </c>
      <c r="S29" s="7">
        <f t="shared" si="10"/>
        <v>1.5411130088249458</v>
      </c>
      <c r="T29" s="9">
        <f t="shared" si="11"/>
        <v>2.3750293059694778</v>
      </c>
    </row>
    <row r="30" spans="1:20" x14ac:dyDescent="0.25">
      <c r="A30" s="6" t="s">
        <v>46</v>
      </c>
      <c r="B30" s="5" t="s">
        <v>30</v>
      </c>
      <c r="C30" s="38">
        <v>11225943.790000001</v>
      </c>
      <c r="D30" s="7">
        <f t="shared" si="0"/>
        <v>1.8725247217941918</v>
      </c>
      <c r="E30" s="8">
        <f t="shared" si="1"/>
        <v>3.5063488337304154</v>
      </c>
      <c r="F30" s="21">
        <v>11920750.649999999</v>
      </c>
      <c r="G30" s="13">
        <f t="shared" si="2"/>
        <v>1.8521647539266266</v>
      </c>
      <c r="H30" s="9">
        <f t="shared" si="3"/>
        <v>3.4305142756880813</v>
      </c>
      <c r="I30" s="24">
        <v>0</v>
      </c>
      <c r="J30" s="7">
        <f t="shared" si="4"/>
        <v>0</v>
      </c>
      <c r="K30" s="8">
        <f t="shared" si="5"/>
        <v>0</v>
      </c>
      <c r="L30" s="24">
        <v>0</v>
      </c>
      <c r="M30" s="7">
        <f t="shared" si="12"/>
        <v>0</v>
      </c>
      <c r="N30" s="9">
        <f t="shared" si="6"/>
        <v>0</v>
      </c>
      <c r="O30" s="22">
        <f t="shared" si="13"/>
        <v>11225943.790000001</v>
      </c>
      <c r="P30" s="7">
        <f t="shared" si="7"/>
        <v>1.4883961305311459</v>
      </c>
      <c r="Q30" s="8">
        <f t="shared" si="8"/>
        <v>2.215323041380088</v>
      </c>
      <c r="R30" s="23">
        <f t="shared" si="14"/>
        <v>11920750.649999999</v>
      </c>
      <c r="S30" s="7">
        <f t="shared" si="10"/>
        <v>1.4565807210609427</v>
      </c>
      <c r="T30" s="9">
        <f t="shared" si="11"/>
        <v>2.1216273969664159</v>
      </c>
    </row>
    <row r="31" spans="1:20" x14ac:dyDescent="0.25">
      <c r="A31" s="6" t="s">
        <v>47</v>
      </c>
      <c r="B31" s="5" t="s">
        <v>26</v>
      </c>
      <c r="C31" s="38">
        <v>11135097.15</v>
      </c>
      <c r="D31" s="7">
        <f t="shared" si="0"/>
        <v>1.857371200408892</v>
      </c>
      <c r="E31" s="8">
        <f t="shared" si="1"/>
        <v>3.4498277761083687</v>
      </c>
      <c r="F31" s="21">
        <v>11786329.42</v>
      </c>
      <c r="G31" s="13">
        <f t="shared" si="2"/>
        <v>1.8312793020205036</v>
      </c>
      <c r="H31" s="9">
        <f t="shared" si="3"/>
        <v>3.3535838820087029</v>
      </c>
      <c r="I31" s="24">
        <v>0</v>
      </c>
      <c r="J31" s="7">
        <f t="shared" si="4"/>
        <v>0</v>
      </c>
      <c r="K31" s="8">
        <f t="shared" si="5"/>
        <v>0</v>
      </c>
      <c r="L31" s="24">
        <v>0</v>
      </c>
      <c r="M31" s="7">
        <f t="shared" si="12"/>
        <v>0</v>
      </c>
      <c r="N31" s="9">
        <f t="shared" si="6"/>
        <v>0</v>
      </c>
      <c r="O31" s="22">
        <f t="shared" si="13"/>
        <v>11135097.15</v>
      </c>
      <c r="P31" s="7">
        <f t="shared" si="7"/>
        <v>1.4763511933768902</v>
      </c>
      <c r="Q31" s="8">
        <f t="shared" si="8"/>
        <v>2.1796128461853681</v>
      </c>
      <c r="R31" s="23">
        <f t="shared" si="14"/>
        <v>11786329.42</v>
      </c>
      <c r="S31" s="7">
        <f t="shared" si="10"/>
        <v>1.4401559691415411</v>
      </c>
      <c r="T31" s="9">
        <f t="shared" si="11"/>
        <v>2.0740492154540116</v>
      </c>
    </row>
    <row r="32" spans="1:20" x14ac:dyDescent="0.25">
      <c r="A32" s="6" t="s">
        <v>48</v>
      </c>
      <c r="B32" s="5" t="s">
        <v>32</v>
      </c>
      <c r="C32" s="38">
        <v>11153030.35</v>
      </c>
      <c r="D32" s="7">
        <f t="shared" si="0"/>
        <v>1.8603625177510286</v>
      </c>
      <c r="E32" s="8">
        <f t="shared" si="1"/>
        <v>3.4609486974529462</v>
      </c>
      <c r="F32" s="21">
        <v>11523221.68</v>
      </c>
      <c r="G32" s="13">
        <f t="shared" si="2"/>
        <v>1.7903994198032465</v>
      </c>
      <c r="H32" s="9">
        <f t="shared" si="3"/>
        <v>3.2055300824318014</v>
      </c>
      <c r="I32" s="24">
        <v>0</v>
      </c>
      <c r="J32" s="7">
        <f t="shared" si="4"/>
        <v>0</v>
      </c>
      <c r="K32" s="8">
        <f t="shared" si="5"/>
        <v>0</v>
      </c>
      <c r="L32" s="24">
        <v>0</v>
      </c>
      <c r="M32" s="7">
        <f t="shared" si="12"/>
        <v>0</v>
      </c>
      <c r="N32" s="9">
        <f t="shared" si="6"/>
        <v>0</v>
      </c>
      <c r="O32" s="22">
        <f t="shared" si="13"/>
        <v>11153030.35</v>
      </c>
      <c r="P32" s="7">
        <f t="shared" si="7"/>
        <v>1.4787288736848763</v>
      </c>
      <c r="Q32" s="8">
        <f t="shared" si="8"/>
        <v>2.1866390818693429</v>
      </c>
      <c r="R32" s="23">
        <f t="shared" si="14"/>
        <v>11523221.68</v>
      </c>
      <c r="S32" s="7">
        <f t="shared" si="10"/>
        <v>1.4080071831382104</v>
      </c>
      <c r="T32" s="9">
        <f t="shared" si="11"/>
        <v>1.982484227768798</v>
      </c>
    </row>
    <row r="33" spans="1:20" x14ac:dyDescent="0.25">
      <c r="A33" s="6" t="s">
        <v>49</v>
      </c>
      <c r="B33" s="5" t="s">
        <v>27</v>
      </c>
      <c r="C33" s="38">
        <v>4401240.1399999997</v>
      </c>
      <c r="D33" s="7">
        <f t="shared" si="0"/>
        <v>0.73414147824651887</v>
      </c>
      <c r="E33" s="8">
        <f t="shared" si="1"/>
        <v>0.53896371008198396</v>
      </c>
      <c r="F33" s="21">
        <v>4238903.26</v>
      </c>
      <c r="G33" s="13">
        <f t="shared" si="2"/>
        <v>0.65861181430522386</v>
      </c>
      <c r="H33" s="9">
        <f t="shared" si="3"/>
        <v>0.43376952194241869</v>
      </c>
      <c r="I33" s="24">
        <v>0</v>
      </c>
      <c r="J33" s="7">
        <f t="shared" si="4"/>
        <v>0</v>
      </c>
      <c r="K33" s="8">
        <f t="shared" si="5"/>
        <v>0</v>
      </c>
      <c r="L33" s="24">
        <v>0</v>
      </c>
      <c r="M33" s="7">
        <f t="shared" si="12"/>
        <v>0</v>
      </c>
      <c r="N33" s="9">
        <f t="shared" si="6"/>
        <v>0</v>
      </c>
      <c r="O33" s="22">
        <f t="shared" si="13"/>
        <v>4401240.1399999997</v>
      </c>
      <c r="P33" s="7">
        <f t="shared" si="7"/>
        <v>0.58354013849149677</v>
      </c>
      <c r="Q33" s="8">
        <f t="shared" si="8"/>
        <v>0.34051909323067525</v>
      </c>
      <c r="R33" s="23">
        <f t="shared" si="14"/>
        <v>4238903.26</v>
      </c>
      <c r="S33" s="7">
        <f t="shared" si="10"/>
        <v>0.51794597070599591</v>
      </c>
      <c r="T33" s="9">
        <f t="shared" si="11"/>
        <v>0.26826802857057636</v>
      </c>
    </row>
    <row r="34" spans="1:20" x14ac:dyDescent="0.25">
      <c r="A34" s="6" t="s">
        <v>50</v>
      </c>
      <c r="B34" s="5" t="s">
        <v>31</v>
      </c>
      <c r="C34" s="38">
        <v>3487592.94</v>
      </c>
      <c r="D34" s="7">
        <f t="shared" si="0"/>
        <v>0.58174208974058006</v>
      </c>
      <c r="E34" s="8">
        <f t="shared" si="1"/>
        <v>0.33842385897573712</v>
      </c>
      <c r="F34" s="21">
        <v>3401602.96</v>
      </c>
      <c r="G34" s="13">
        <f t="shared" si="2"/>
        <v>0.52851781690144528</v>
      </c>
      <c r="H34" s="9">
        <f t="shared" si="3"/>
        <v>0.27933108278226965</v>
      </c>
      <c r="I34" s="24">
        <v>0</v>
      </c>
      <c r="J34" s="7">
        <f t="shared" si="4"/>
        <v>0</v>
      </c>
      <c r="K34" s="8">
        <f t="shared" si="5"/>
        <v>0</v>
      </c>
      <c r="L34" s="24">
        <v>0</v>
      </c>
      <c r="M34" s="7">
        <f t="shared" si="12"/>
        <v>0</v>
      </c>
      <c r="N34" s="9">
        <f t="shared" si="6"/>
        <v>0</v>
      </c>
      <c r="O34" s="22">
        <f t="shared" si="13"/>
        <v>3487592.94</v>
      </c>
      <c r="P34" s="7">
        <f t="shared" si="7"/>
        <v>0.46240386856272891</v>
      </c>
      <c r="Q34" s="8">
        <f t="shared" si="8"/>
        <v>0.21381733766177749</v>
      </c>
      <c r="R34" s="23">
        <f t="shared" si="14"/>
        <v>3401602.96</v>
      </c>
      <c r="S34" s="7">
        <f t="shared" si="10"/>
        <v>0.41563735688405146</v>
      </c>
      <c r="T34" s="9">
        <f t="shared" si="11"/>
        <v>0.17275441243756035</v>
      </c>
    </row>
    <row r="35" spans="1:20" x14ac:dyDescent="0.25">
      <c r="A35" s="3"/>
      <c r="B35" s="2" t="s">
        <v>52</v>
      </c>
      <c r="C35" s="36">
        <f>SUM(C10:C34)-1</f>
        <v>599508442.23000002</v>
      </c>
      <c r="D35" s="15">
        <f t="shared" ref="D35:T35" si="15">SUM(D10:D34)</f>
        <v>100.00000016680333</v>
      </c>
      <c r="E35" s="15">
        <f t="shared" si="15"/>
        <v>620.92392885961328</v>
      </c>
      <c r="F35" s="18">
        <f t="shared" si="15"/>
        <v>643611785.86989987</v>
      </c>
      <c r="G35" s="17">
        <f t="shared" si="15"/>
        <v>100</v>
      </c>
      <c r="H35" s="17">
        <f t="shared" si="15"/>
        <v>603.29156384566602</v>
      </c>
      <c r="I35" s="18">
        <f>SUM(I10:I34)</f>
        <v>156385666.18000001</v>
      </c>
      <c r="J35" s="16">
        <f t="shared" si="15"/>
        <v>100</v>
      </c>
      <c r="K35" s="18">
        <f t="shared" si="15"/>
        <v>1712.7286055476106</v>
      </c>
      <c r="L35" s="18">
        <f t="shared" si="15"/>
        <v>174794669.5799</v>
      </c>
      <c r="M35" s="17">
        <f t="shared" si="15"/>
        <v>100.00000000000001</v>
      </c>
      <c r="N35" s="26">
        <f t="shared" si="15"/>
        <v>1719.9652009923084</v>
      </c>
      <c r="O35" s="39">
        <f>SUM(O10:O34)-1</f>
        <v>754230917.40999985</v>
      </c>
      <c r="P35" s="17">
        <f t="shared" si="15"/>
        <v>100.00000013258537</v>
      </c>
      <c r="Q35" s="17">
        <f t="shared" si="15"/>
        <v>580.46949158874577</v>
      </c>
      <c r="R35" s="18">
        <f t="shared" si="15"/>
        <v>818406455.4497999</v>
      </c>
      <c r="S35" s="17">
        <f t="shared" si="15"/>
        <v>100</v>
      </c>
      <c r="T35" s="12">
        <f t="shared" si="15"/>
        <v>573.82658096945556</v>
      </c>
    </row>
    <row r="36" spans="1:20" ht="14.45" x14ac:dyDescent="0.35">
      <c r="L36" s="10"/>
      <c r="P36" s="11"/>
      <c r="Q36" s="11"/>
      <c r="R36" s="11"/>
      <c r="S36" s="11"/>
      <c r="T36" s="11"/>
    </row>
    <row r="37" spans="1:20" ht="14.45" x14ac:dyDescent="0.35">
      <c r="F37" s="32"/>
      <c r="L37" s="32"/>
      <c r="R37" s="32"/>
    </row>
    <row r="38" spans="1:20" ht="14.45" x14ac:dyDescent="0.35">
      <c r="B38" s="19" t="s">
        <v>61</v>
      </c>
      <c r="F38" s="33"/>
      <c r="L38" s="33"/>
      <c r="R38" s="33"/>
    </row>
    <row r="39" spans="1:20" ht="14.45" x14ac:dyDescent="0.35">
      <c r="B39" s="19"/>
      <c r="F39" s="33"/>
      <c r="L39" s="33"/>
      <c r="R39" s="33"/>
    </row>
    <row r="40" spans="1:20" ht="14.45" x14ac:dyDescent="0.35">
      <c r="B40" s="19" t="s">
        <v>62</v>
      </c>
      <c r="F40" s="33"/>
      <c r="L40" s="33"/>
      <c r="R40" s="33"/>
    </row>
    <row r="41" spans="1:20" ht="14.45" x14ac:dyDescent="0.35">
      <c r="B41" s="19"/>
      <c r="F41" s="33"/>
      <c r="L41" s="33"/>
      <c r="R41" s="33"/>
    </row>
    <row r="42" spans="1:20" ht="14.45" x14ac:dyDescent="0.35">
      <c r="B42" s="19" t="s">
        <v>63</v>
      </c>
    </row>
    <row r="43" spans="1:20" ht="14.45" x14ac:dyDescent="0.35">
      <c r="B43" s="19"/>
    </row>
    <row r="44" spans="1:20" ht="14.45" x14ac:dyDescent="0.35">
      <c r="B44" s="19"/>
    </row>
    <row r="45" spans="1:20" x14ac:dyDescent="0.25">
      <c r="C45" s="33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</sheetData>
  <sortState ref="A10:T34">
    <sortCondition descending="1" ref="R10:R34"/>
  </sortState>
  <mergeCells count="11">
    <mergeCell ref="A4:T4"/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2021-02-04T13:19:39Z</cp:lastPrinted>
  <dcterms:created xsi:type="dcterms:W3CDTF">2018-01-08T12:56:16Z</dcterms:created>
  <dcterms:modified xsi:type="dcterms:W3CDTF">2022-07-07T10:11:29Z</dcterms:modified>
</cp:coreProperties>
</file>