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650" windowWidth="15075" windowHeight="358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G36" i="25" l="1"/>
  <c r="E35" i="25" l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11" i="25"/>
  <c r="C25" i="24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H32" i="25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<sst xmlns="http://schemas.openxmlformats.org/spreadsheetml/2006/main" count="297" uniqueCount="86">
  <si>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</si>
  <si>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</si>
  <si>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</si>
  <si>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</si>
  <si>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</si>
  <si>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</si>
  <si>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</si>
  <si>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</si>
  <si>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</si>
  <si>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</si>
  <si>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</si>
  <si>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</si>
  <si>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</si>
  <si>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</si>
  <si>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</si>
  <si>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</si>
  <si>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</si>
  <si>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</si>
  <si>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</si>
  <si>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</si>
  <si>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</si>
  <si>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</si>
  <si>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</si>
  <si>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</si>
  <si>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</si>
  <si>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</si>
  <si>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</si>
  <si>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</si>
  <si>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</si>
  <si>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</si>
  <si>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</si>
  <si>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</si>
  <si>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</si>
  <si>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</si>
  <si>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</si>
  <si>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</si>
  <si>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</si>
  <si>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</si>
  <si>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</si>
  <si>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</si>
  <si>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</si>
  <si>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</si>
  <si>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</si>
  <si>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</si>
  <si>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</si>
  <si>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</si>
  <si>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</si>
  <si>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</si>
  <si>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</si>
  <si>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</si>
  <si>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</si>
  <si>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</si>
  <si>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</si>
  <si>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</si>
  <si>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</si>
  <si>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</si>
  <si>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</si>
  <si>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</si>
  <si>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</si>
  <si>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</si>
  <si>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</si>
  <si>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</si>
  <si>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</si>
  <si>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</si>
  <si>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</si>
  <si>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</si>
  <si>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</si>
  <si>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</si>
  <si>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</si>
  <si>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</si>
  <si>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</si>
  <si>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</si>
  <si>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</si>
  <si>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</si>
  <si>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</si>
  <si>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</si>
  <si>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</si>
  <si>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</si>
  <si>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</si>
  <si>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I-III-2022</t>
  </si>
  <si>
    <t>Osiguravajuće društvo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</si>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</sst>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9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8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3" fillId="0" borderId="4" xfId="6" applyNumberFormat="1" applyFont="1" applyBorder="1" applyAlignment="1">
      <alignment horizontal="right" vertical="center"/>
    </xf>
    <xf numFmtId="164" fontId="3" fillId="0" borderId="6" xfId="6" applyNumberFormat="1" applyFont="1" applyBorder="1" applyAlignment="1">
      <alignment horizontal="right" vertical="center"/>
    </xf>
    <xf numFmtId="164" fontId="3" fillId="0" borderId="4" xfId="6" applyNumberFormat="1" applyFont="1" applyFill="1" applyBorder="1" applyAlignment="1">
      <alignment horizontal="right" vertical="center"/>
    </xf>
    <xf numFmtId="164" fontId="21" fillId="0" borderId="6" xfId="6" applyNumberFormat="1" applyFont="1" applyBorder="1" applyAlignment="1">
      <alignment horizontal="right" vertical="center"/>
    </xf>
    <xf numFmtId="168" fontId="32" fillId="3" borderId="2" xfId="6" applyNumberFormat="1" applyFont="1" applyFill="1" applyBorder="1" applyAlignment="1">
      <alignment horizontal="right" vertical="center"/>
    </xf>
    <xf numFmtId="168" fontId="32" fillId="3" borderId="3" xfId="6" applyNumberFormat="1" applyFont="1" applyFill="1" applyBorder="1" applyAlignment="1">
      <alignment horizontal="right" vertical="center"/>
    </xf>
    <xf numFmtId="168" fontId="33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4" t="s">
        <v>83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9" t="s">
        <v>58</v>
      </c>
      <c r="B8" s="82" t="s">
        <v>80</v>
      </c>
      <c r="C8" s="77" t="s">
        <v>77</v>
      </c>
      <c r="D8" s="77"/>
      <c r="E8" s="77" t="s">
        <v>76</v>
      </c>
      <c r="F8" s="77"/>
      <c r="G8" s="77" t="s">
        <v>78</v>
      </c>
      <c r="H8" s="78"/>
      <c r="I8" s="1"/>
      <c r="J8" s="1"/>
      <c r="K8" s="1"/>
      <c r="L8" s="1"/>
      <c r="M8" s="1"/>
    </row>
    <row r="9" spans="1:13" ht="21.75" customHeight="1" x14ac:dyDescent="0.25">
      <c r="A9" s="80"/>
      <c r="B9" s="83"/>
      <c r="C9" s="83" t="s">
        <v>79</v>
      </c>
      <c r="D9" s="83"/>
      <c r="E9" s="83" t="s">
        <v>79</v>
      </c>
      <c r="F9" s="83"/>
      <c r="G9" s="83" t="s">
        <v>79</v>
      </c>
      <c r="H9" s="85"/>
      <c r="I9" s="1"/>
      <c r="J9" s="1"/>
      <c r="K9" s="1"/>
      <c r="L9" s="1"/>
      <c r="M9" s="1"/>
    </row>
    <row r="10" spans="1:13" ht="18.75" customHeight="1" thickBot="1" x14ac:dyDescent="0.3">
      <c r="A10" s="81"/>
      <c r="B10" s="84"/>
      <c r="C10" s="68" t="s">
        <v>26</v>
      </c>
      <c r="D10" s="66" t="s">
        <v>75</v>
      </c>
      <c r="E10" s="68" t="s">
        <v>26</v>
      </c>
      <c r="F10" s="66" t="s">
        <v>75</v>
      </c>
      <c r="G10" s="68" t="s">
        <v>26</v>
      </c>
      <c r="H10" s="67" t="s">
        <v>75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62</v>
      </c>
      <c r="C11" s="61">
        <f>FBiH!C11</f>
        <v>16507466</v>
      </c>
      <c r="D11" s="70">
        <f t="shared" ref="D11:D27" si="0">C11/C$36*100</f>
        <v>10.099775228184308</v>
      </c>
      <c r="E11" s="61">
        <f>FBiH!E11</f>
        <v>3161944</v>
      </c>
      <c r="F11" s="71">
        <f t="shared" ref="F11:F35" si="1">E11/E$36*100</f>
        <v>6.819933262453862</v>
      </c>
      <c r="G11" s="61">
        <f t="shared" ref="G11:G35" si="2">C11+E11</f>
        <v>19669410</v>
      </c>
      <c r="H11" s="71">
        <f t="shared" ref="H11:H35" si="3">G11/G$36*100</f>
        <v>9.37499444355843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1">
        <f>FBiH!C12</f>
        <v>12042413</v>
      </c>
      <c r="D12" s="70">
        <f t="shared" si="0"/>
        <v>7.3679185227438717</v>
      </c>
      <c r="E12" s="61">
        <f>FBiH!E12</f>
        <v>0</v>
      </c>
      <c r="F12" s="71">
        <f t="shared" si="1"/>
        <v>0</v>
      </c>
      <c r="G12" s="61">
        <f t="shared" si="2"/>
        <v>12042413</v>
      </c>
      <c r="H12" s="71">
        <f t="shared" si="3"/>
        <v>5.739752995236552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1">
        <f>RS!C11</f>
        <v>3560026.07</v>
      </c>
      <c r="D13" s="70">
        <f t="shared" si="0"/>
        <v>2.1781334042109393</v>
      </c>
      <c r="E13" s="61">
        <f>RS!E11</f>
        <v>0</v>
      </c>
      <c r="F13" s="71">
        <f t="shared" si="1"/>
        <v>0</v>
      </c>
      <c r="G13" s="61">
        <f t="shared" si="2"/>
        <v>3560026.07</v>
      </c>
      <c r="H13" s="71">
        <f t="shared" si="3"/>
        <v>1.6968086294999771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1">
        <f>FBiH!C13</f>
        <v>3966901</v>
      </c>
      <c r="D14" s="70">
        <f t="shared" si="0"/>
        <v>2.4270719959356311</v>
      </c>
      <c r="E14" s="61">
        <f>FBiH!E13</f>
        <v>0</v>
      </c>
      <c r="F14" s="71">
        <f t="shared" si="1"/>
        <v>0</v>
      </c>
      <c r="G14" s="61">
        <f t="shared" si="2"/>
        <v>3966901</v>
      </c>
      <c r="H14" s="71">
        <f t="shared" si="3"/>
        <v>1.8907366735019697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24</v>
      </c>
      <c r="C15" s="61">
        <f>FBiH!C14</f>
        <v>10542450</v>
      </c>
      <c r="D15" s="70">
        <f t="shared" si="0"/>
        <v>6.450195042314288</v>
      </c>
      <c r="E15" s="61">
        <f>FBiH!E14</f>
        <v>0</v>
      </c>
      <c r="F15" s="71">
        <f t="shared" si="1"/>
        <v>0</v>
      </c>
      <c r="G15" s="61">
        <f t="shared" si="2"/>
        <v>10542450</v>
      </c>
      <c r="H15" s="71">
        <f t="shared" si="3"/>
        <v>5.0248284097739866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1">
        <f>FBiH!C15</f>
        <v>9429196</v>
      </c>
      <c r="D16" s="70">
        <f t="shared" si="0"/>
        <v>5.7690720176249082</v>
      </c>
      <c r="E16" s="61">
        <f>FBiH!E15</f>
        <v>953532</v>
      </c>
      <c r="F16" s="71">
        <f t="shared" si="1"/>
        <v>2.0566539456784043</v>
      </c>
      <c r="G16" s="61">
        <f t="shared" si="2"/>
        <v>10382728</v>
      </c>
      <c r="H16" s="71">
        <f t="shared" si="3"/>
        <v>4.94870040885713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1">
        <f>RS!C12</f>
        <v>5513694.3599999994</v>
      </c>
      <c r="D17" s="70">
        <f t="shared" si="0"/>
        <v>3.3734477304334618</v>
      </c>
      <c r="E17" s="61">
        <f>RS!E12</f>
        <v>0</v>
      </c>
      <c r="F17" s="71">
        <f t="shared" si="1"/>
        <v>0</v>
      </c>
      <c r="G17" s="61">
        <f t="shared" si="2"/>
        <v>5513694.3599999994</v>
      </c>
      <c r="H17" s="71">
        <f t="shared" si="3"/>
        <v>2.6279819266810467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1">
        <f>RS!C13</f>
        <v>6602699.8600000003</v>
      </c>
      <c r="D18" s="70">
        <f t="shared" si="0"/>
        <v>4.0397347772919243</v>
      </c>
      <c r="E18" s="61">
        <f>RS!E13</f>
        <v>0</v>
      </c>
      <c r="F18" s="71">
        <f t="shared" si="1"/>
        <v>0</v>
      </c>
      <c r="G18" s="61">
        <f t="shared" si="2"/>
        <v>6602699.8600000003</v>
      </c>
      <c r="H18" s="71">
        <f t="shared" si="3"/>
        <v>3.1470326003669671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1">
        <f>FBiH!C16</f>
        <v>15268675</v>
      </c>
      <c r="D19" s="70">
        <f t="shared" si="0"/>
        <v>9.3418448072040299</v>
      </c>
      <c r="E19" s="61">
        <f>FBiH!E16</f>
        <v>0</v>
      </c>
      <c r="F19" s="71">
        <f t="shared" si="1"/>
        <v>0</v>
      </c>
      <c r="G19" s="61">
        <f t="shared" si="2"/>
        <v>15268675</v>
      </c>
      <c r="H19" s="71">
        <f t="shared" si="3"/>
        <v>7.2774802744718574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1">
        <f>RS!C14</f>
        <v>2528764.6800000002</v>
      </c>
      <c r="D20" s="70">
        <f t="shared" si="0"/>
        <v>1.5471759792188229</v>
      </c>
      <c r="E20" s="61">
        <f>RS!E14</f>
        <v>0</v>
      </c>
      <c r="F20" s="71">
        <f t="shared" si="1"/>
        <v>0</v>
      </c>
      <c r="G20" s="61">
        <f t="shared" si="2"/>
        <v>2528764.6800000002</v>
      </c>
      <c r="H20" s="71">
        <f t="shared" si="3"/>
        <v>1.2052804239713752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16</v>
      </c>
      <c r="C21" s="61">
        <f>RS!C15</f>
        <v>2250697.7799999998</v>
      </c>
      <c r="D21" s="70">
        <f t="shared" si="0"/>
        <v>1.3770461005083043</v>
      </c>
      <c r="E21" s="61">
        <f>RS!E15</f>
        <v>5666167.9000000004</v>
      </c>
      <c r="F21" s="71">
        <f t="shared" si="1"/>
        <v>12.221243302176873</v>
      </c>
      <c r="G21" s="61">
        <f t="shared" si="2"/>
        <v>7916865.6799999997</v>
      </c>
      <c r="H21" s="71">
        <f t="shared" si="3"/>
        <v>3.7734010201830364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1">
        <f>FBiH!C17</f>
        <v>5679136</v>
      </c>
      <c r="D22" s="70">
        <f t="shared" si="0"/>
        <v>3.4746700123622687</v>
      </c>
      <c r="E22" s="61">
        <f>FBiH!E17</f>
        <v>8626827</v>
      </c>
      <c r="F22" s="71">
        <f t="shared" si="1"/>
        <v>18.607029222128876</v>
      </c>
      <c r="G22" s="61">
        <f t="shared" si="2"/>
        <v>14305963</v>
      </c>
      <c r="H22" s="71">
        <f t="shared" si="3"/>
        <v>6.8186246376862591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1">
        <f>RS!C16</f>
        <v>1309467.97</v>
      </c>
      <c r="D23" s="70">
        <f t="shared" si="0"/>
        <v>0.8011727642211588</v>
      </c>
      <c r="E23" s="61">
        <f>RS!E16</f>
        <v>0</v>
      </c>
      <c r="F23" s="71">
        <f t="shared" si="1"/>
        <v>0</v>
      </c>
      <c r="G23" s="61">
        <f t="shared" si="2"/>
        <v>1309467.97</v>
      </c>
      <c r="H23" s="71">
        <f t="shared" si="3"/>
        <v>0.6241292922750471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1">
        <f>RS!C17</f>
        <v>3425425.09</v>
      </c>
      <c r="D24" s="70">
        <f t="shared" si="0"/>
        <v>2.0957803862799418</v>
      </c>
      <c r="E24" s="61">
        <f>RS!E17</f>
        <v>0</v>
      </c>
      <c r="F24" s="71">
        <f t="shared" si="1"/>
        <v>0</v>
      </c>
      <c r="G24" s="61">
        <f t="shared" si="2"/>
        <v>3425425.09</v>
      </c>
      <c r="H24" s="71">
        <f t="shared" si="3"/>
        <v>1.6326540137998866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1">
        <f>RS!C18</f>
        <v>3745020.36</v>
      </c>
      <c r="D25" s="70">
        <f t="shared" si="0"/>
        <v>2.2913185985646662</v>
      </c>
      <c r="E25" s="61">
        <f>RS!E18</f>
        <v>0</v>
      </c>
      <c r="F25" s="71">
        <f t="shared" si="1"/>
        <v>0</v>
      </c>
      <c r="G25" s="61">
        <f t="shared" si="2"/>
        <v>3745020.36</v>
      </c>
      <c r="H25" s="71">
        <f t="shared" si="3"/>
        <v>1.7849821151734182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1">
        <f>RS!C19</f>
        <v>6896344.6999999993</v>
      </c>
      <c r="D26" s="70">
        <f t="shared" si="0"/>
        <v>4.2193957186451359</v>
      </c>
      <c r="E26" s="61">
        <f>RS!E19</f>
        <v>0</v>
      </c>
      <c r="F26" s="71">
        <f t="shared" si="1"/>
        <v>0</v>
      </c>
      <c r="G26" s="61">
        <f t="shared" si="2"/>
        <v>6896344.6999999993</v>
      </c>
      <c r="H26" s="71">
        <f t="shared" si="3"/>
        <v>3.286991996372215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1">
        <f>RS!C20</f>
        <v>2410976.9300000002</v>
      </c>
      <c r="D27" s="70">
        <f t="shared" si="0"/>
        <v>1.4751098123320598</v>
      </c>
      <c r="E27" s="61">
        <f>RS!E20</f>
        <v>0</v>
      </c>
      <c r="F27" s="71">
        <f t="shared" si="1"/>
        <v>0</v>
      </c>
      <c r="G27" s="61">
        <f t="shared" si="2"/>
        <v>2410976.9300000002</v>
      </c>
      <c r="H27" s="71">
        <f t="shared" si="3"/>
        <v>1.1491394669335564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65</v>
      </c>
      <c r="C28" s="61">
        <f>RS!C21</f>
        <v>3523840.6399999997</v>
      </c>
      <c r="D28" s="70">
        <f t="shared" ref="D28:D35" si="4">C28/C$36*100</f>
        <v>2.1559940455997997</v>
      </c>
      <c r="E28" s="61">
        <f>RS!E21</f>
        <v>0</v>
      </c>
      <c r="F28" s="71">
        <f t="shared" si="1"/>
        <v>0</v>
      </c>
      <c r="G28" s="61">
        <f t="shared" si="2"/>
        <v>3523840.6399999997</v>
      </c>
      <c r="H28" s="71">
        <f t="shared" si="3"/>
        <v>1.6795616350457576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1">
        <f>FBiH!C18</f>
        <v>15451995</v>
      </c>
      <c r="D29" s="70">
        <f t="shared" si="4"/>
        <v>9.4540056194589646</v>
      </c>
      <c r="E29" s="61">
        <f>FBiH!E18</f>
        <v>971668</v>
      </c>
      <c r="F29" s="71">
        <f t="shared" si="1"/>
        <v>2.0957711184201933</v>
      </c>
      <c r="G29" s="61">
        <f t="shared" si="2"/>
        <v>16423663</v>
      </c>
      <c r="H29" s="71">
        <f t="shared" si="3"/>
        <v>7.8279800648761793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1">
        <f>RS!C22</f>
        <v>727218.13</v>
      </c>
      <c r="D30" s="70">
        <f t="shared" si="4"/>
        <v>0.44493441057885663</v>
      </c>
      <c r="E30" s="61">
        <f>RS!E22</f>
        <v>0</v>
      </c>
      <c r="F30" s="71">
        <f t="shared" si="1"/>
        <v>0</v>
      </c>
      <c r="G30" s="61">
        <f t="shared" si="2"/>
        <v>727218.13</v>
      </c>
      <c r="H30" s="71">
        <f t="shared" si="3"/>
        <v>0.3466126298656112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1">
        <f>RS!C23</f>
        <v>3099795.17</v>
      </c>
      <c r="D31" s="70">
        <f t="shared" si="4"/>
        <v>1.8965499895872189</v>
      </c>
      <c r="E31" s="61">
        <f>RS!E23</f>
        <v>0</v>
      </c>
      <c r="F31" s="71">
        <f t="shared" si="1"/>
        <v>0</v>
      </c>
      <c r="G31" s="61">
        <f t="shared" si="2"/>
        <v>3099795.17</v>
      </c>
      <c r="H31" s="71">
        <f t="shared" si="3"/>
        <v>1.4774496283782408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1">
        <f>FBiH!C19</f>
        <v>9593787</v>
      </c>
      <c r="D32" s="70">
        <f t="shared" si="4"/>
        <v>5.8697738518484099</v>
      </c>
      <c r="E32" s="61">
        <f>FBiH!E19</f>
        <v>7636566</v>
      </c>
      <c r="F32" s="71">
        <f t="shared" si="1"/>
        <v>16.471155236880932</v>
      </c>
      <c r="G32" s="61">
        <f t="shared" si="2"/>
        <v>17230353</v>
      </c>
      <c r="H32" s="71">
        <f t="shared" si="3"/>
        <v>8.2124712248893221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1">
        <f>FBiH!C20</f>
        <v>8235100</v>
      </c>
      <c r="D33" s="70">
        <f t="shared" si="4"/>
        <v>5.0384873718122822</v>
      </c>
      <c r="E33" s="61">
        <f>FBiH!E20</f>
        <v>10743485</v>
      </c>
      <c r="F33" s="71">
        <f t="shared" si="1"/>
        <v>23.172406186249386</v>
      </c>
      <c r="G33" s="61">
        <f t="shared" si="2"/>
        <v>18978585</v>
      </c>
      <c r="H33" s="71">
        <f t="shared" si="3"/>
        <v>9.0457278038131967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67</v>
      </c>
      <c r="C34" s="61">
        <f>FBiH!C21</f>
        <v>230445</v>
      </c>
      <c r="D34" s="70">
        <f t="shared" si="4"/>
        <v>0.14099333613402162</v>
      </c>
      <c r="E34" s="61">
        <f>FBiH!E21</f>
        <v>7716762</v>
      </c>
      <c r="F34" s="71">
        <f t="shared" si="1"/>
        <v>16.644128372368389</v>
      </c>
      <c r="G34" s="61">
        <f t="shared" si="2"/>
        <v>7947207</v>
      </c>
      <c r="H34" s="71">
        <f t="shared" si="3"/>
        <v>3.7878625473162972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1">
        <f>RS!C24</f>
        <v>10902359.07</v>
      </c>
      <c r="D35" s="70">
        <f t="shared" si="4"/>
        <v>6.6703984769047251</v>
      </c>
      <c r="E35" s="61">
        <f>RS!E24</f>
        <v>886317.04</v>
      </c>
      <c r="F35" s="71">
        <f t="shared" si="1"/>
        <v>1.9116793536430914</v>
      </c>
      <c r="G35" s="61">
        <f t="shared" si="2"/>
        <v>11788676.109999999</v>
      </c>
      <c r="H35" s="71">
        <f t="shared" si="3"/>
        <v>5.6188148514957996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74">
        <f>SUM(C11:C35)</f>
        <v>163443894.81</v>
      </c>
      <c r="D36" s="74">
        <f>SUM(D11:D35)</f>
        <v>99.999999999999986</v>
      </c>
      <c r="E36" s="74">
        <f>SUM(E11:E35)</f>
        <v>46363268.939999998</v>
      </c>
      <c r="F36" s="75">
        <f>SUM(F11:F35)</f>
        <v>100</v>
      </c>
      <c r="G36" s="74">
        <f>SUM(G11:G35)+0.6</f>
        <v>209807164.34999999</v>
      </c>
      <c r="H36" s="26">
        <f>SUM(H11:H35)</f>
        <v>99.999999714023105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2"/>
      <c r="F37" s="18"/>
      <c r="G37" s="52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0"/>
      <c r="D38" s="21"/>
      <c r="E38" s="60"/>
      <c r="F38" s="18"/>
      <c r="G38" s="60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7"/>
      <c r="C39" s="36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3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7"/>
      <c r="C41" s="39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5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7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9" t="s">
        <v>84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9" t="s">
        <v>58</v>
      </c>
      <c r="B8" s="82" t="s">
        <v>80</v>
      </c>
      <c r="C8" s="77" t="s">
        <v>77</v>
      </c>
      <c r="D8" s="77"/>
      <c r="E8" s="77" t="s">
        <v>76</v>
      </c>
      <c r="F8" s="77"/>
      <c r="G8" s="77" t="s">
        <v>78</v>
      </c>
      <c r="H8" s="78"/>
    </row>
    <row r="9" spans="1:8" s="27" customFormat="1" ht="21.75" customHeight="1" x14ac:dyDescent="0.25">
      <c r="A9" s="80"/>
      <c r="B9" s="83"/>
      <c r="C9" s="83" t="s">
        <v>79</v>
      </c>
      <c r="D9" s="83"/>
      <c r="E9" s="83" t="s">
        <v>79</v>
      </c>
      <c r="F9" s="83"/>
      <c r="G9" s="83" t="s">
        <v>79</v>
      </c>
      <c r="H9" s="85"/>
    </row>
    <row r="10" spans="1:8" ht="19.5" customHeight="1" thickBot="1" x14ac:dyDescent="0.3">
      <c r="A10" s="81"/>
      <c r="B10" s="84"/>
      <c r="C10" s="68" t="s">
        <v>26</v>
      </c>
      <c r="D10" s="66" t="s">
        <v>75</v>
      </c>
      <c r="E10" s="68" t="s">
        <v>26</v>
      </c>
      <c r="F10" s="66" t="s">
        <v>75</v>
      </c>
      <c r="G10" s="68" t="s">
        <v>26</v>
      </c>
      <c r="H10" s="67" t="s">
        <v>75</v>
      </c>
    </row>
    <row r="11" spans="1:8" ht="16.5" customHeight="1" x14ac:dyDescent="0.25">
      <c r="A11" s="15" t="s">
        <v>27</v>
      </c>
      <c r="B11" s="7" t="s">
        <v>62</v>
      </c>
      <c r="C11" s="61">
        <v>16507466</v>
      </c>
      <c r="D11" s="72">
        <f>C11/C22*100</f>
        <v>15.435102383444658</v>
      </c>
      <c r="E11" s="61">
        <v>3161944</v>
      </c>
      <c r="F11" s="28">
        <f>E11/E22*100</f>
        <v>7.9424308750111532</v>
      </c>
      <c r="G11" s="61">
        <f>C11+E11</f>
        <v>19669410</v>
      </c>
      <c r="H11" s="71">
        <f>G11/G22*100</f>
        <v>13.402583372217888</v>
      </c>
    </row>
    <row r="12" spans="1:8" ht="16.5" customHeight="1" x14ac:dyDescent="0.25">
      <c r="A12" s="15" t="s">
        <v>28</v>
      </c>
      <c r="B12" s="7" t="s">
        <v>0</v>
      </c>
      <c r="C12" s="61">
        <v>12042413</v>
      </c>
      <c r="D12" s="72">
        <f>C12/C22*100</f>
        <v>11.260109673933293</v>
      </c>
      <c r="E12" s="61">
        <v>0</v>
      </c>
      <c r="F12" s="28">
        <f>E12/E22*100</f>
        <v>0</v>
      </c>
      <c r="G12" s="61">
        <f>C12+E12+0.4</f>
        <v>12042413.4</v>
      </c>
      <c r="H12" s="71">
        <f>G12/G22*100</f>
        <v>8.2056070617376875</v>
      </c>
    </row>
    <row r="13" spans="1:8" ht="16.5" customHeight="1" x14ac:dyDescent="0.25">
      <c r="A13" s="15" t="s">
        <v>29</v>
      </c>
      <c r="B13" s="7" t="s">
        <v>1</v>
      </c>
      <c r="C13" s="61">
        <v>3966901</v>
      </c>
      <c r="D13" s="72">
        <f>C13/C22*100</f>
        <v>3.7092018290383875</v>
      </c>
      <c r="E13" s="61">
        <v>0</v>
      </c>
      <c r="F13" s="28">
        <f>E13/E22*100</f>
        <v>0</v>
      </c>
      <c r="G13" s="61">
        <f t="shared" ref="G13:G21" si="0">C13+E13</f>
        <v>3966901</v>
      </c>
      <c r="H13" s="71">
        <f>G13/G22*100</f>
        <v>2.7030155648712655</v>
      </c>
    </row>
    <row r="14" spans="1:8" x14ac:dyDescent="0.25">
      <c r="A14" s="15" t="s">
        <v>30</v>
      </c>
      <c r="B14" s="7" t="s">
        <v>24</v>
      </c>
      <c r="C14" s="61">
        <v>10542450</v>
      </c>
      <c r="D14" s="72">
        <f>C14/C22*100</f>
        <v>9.8575877801199852</v>
      </c>
      <c r="E14" s="61">
        <v>0</v>
      </c>
      <c r="F14" s="28">
        <f>E14/E22*100</f>
        <v>0</v>
      </c>
      <c r="G14" s="61">
        <f t="shared" si="0"/>
        <v>10542450</v>
      </c>
      <c r="H14" s="71">
        <f>G14/G22*100</f>
        <v>7.1835436381893754</v>
      </c>
    </row>
    <row r="15" spans="1:8" ht="16.5" customHeight="1" x14ac:dyDescent="0.25">
      <c r="A15" s="15" t="s">
        <v>31</v>
      </c>
      <c r="B15" s="7" t="s">
        <v>2</v>
      </c>
      <c r="C15" s="61">
        <v>9429196</v>
      </c>
      <c r="D15" s="72">
        <f>C15/C22*100</f>
        <v>8.8166533648209136</v>
      </c>
      <c r="E15" s="61">
        <v>953532</v>
      </c>
      <c r="F15" s="28">
        <f>E15/E22*100</f>
        <v>2.3951600651722913</v>
      </c>
      <c r="G15" s="61">
        <f t="shared" si="0"/>
        <v>10382728</v>
      </c>
      <c r="H15" s="71">
        <f>G15/G22*100</f>
        <v>7.0747103065654278</v>
      </c>
    </row>
    <row r="16" spans="1:8" ht="16.5" customHeight="1" x14ac:dyDescent="0.25">
      <c r="A16" s="15" t="s">
        <v>32</v>
      </c>
      <c r="B16" s="7" t="s">
        <v>3</v>
      </c>
      <c r="C16" s="61">
        <v>15268675</v>
      </c>
      <c r="D16" s="72">
        <f>C16/C22*100</f>
        <v>14.276786145404863</v>
      </c>
      <c r="E16" s="61">
        <v>0</v>
      </c>
      <c r="F16" s="28">
        <f>E16/E22*100</f>
        <v>0</v>
      </c>
      <c r="G16" s="61">
        <f t="shared" si="0"/>
        <v>15268675</v>
      </c>
      <c r="H16" s="71">
        <f>G16/G22*100</f>
        <v>10.403956685574148</v>
      </c>
    </row>
    <row r="17" spans="1:8" ht="16.5" customHeight="1" x14ac:dyDescent="0.25">
      <c r="A17" s="15" t="s">
        <v>33</v>
      </c>
      <c r="B17" s="7" t="s">
        <v>4</v>
      </c>
      <c r="C17" s="61">
        <v>5679136</v>
      </c>
      <c r="D17" s="72">
        <f>C17/C22*100</f>
        <v>5.3102060370444715</v>
      </c>
      <c r="E17" s="61">
        <v>8626827</v>
      </c>
      <c r="F17" s="28">
        <f>E17/E22*100</f>
        <v>21.669573249298484</v>
      </c>
      <c r="G17" s="61">
        <f t="shared" si="0"/>
        <v>14305963</v>
      </c>
      <c r="H17" s="71">
        <f>G17/G22*100</f>
        <v>9.7479721978119507</v>
      </c>
    </row>
    <row r="18" spans="1:8" ht="16.5" customHeight="1" x14ac:dyDescent="0.25">
      <c r="A18" s="15" t="s">
        <v>34</v>
      </c>
      <c r="B18" s="7" t="s">
        <v>5</v>
      </c>
      <c r="C18" s="61">
        <v>15451995</v>
      </c>
      <c r="D18" s="72">
        <f>C18/C22*100</f>
        <v>14.44819724926133</v>
      </c>
      <c r="E18" s="61">
        <v>971668</v>
      </c>
      <c r="F18" s="28">
        <f>E18/E22*100</f>
        <v>2.4407155608892306</v>
      </c>
      <c r="G18" s="61">
        <f t="shared" si="0"/>
        <v>16423663</v>
      </c>
      <c r="H18" s="71">
        <f>G18/G22*100</f>
        <v>11.190956547995603</v>
      </c>
    </row>
    <row r="19" spans="1:8" ht="16.5" customHeight="1" x14ac:dyDescent="0.25">
      <c r="A19" s="15" t="s">
        <v>35</v>
      </c>
      <c r="B19" s="7" t="s">
        <v>6</v>
      </c>
      <c r="C19" s="61">
        <v>9593787</v>
      </c>
      <c r="D19" s="72">
        <f>C19/C22*100</f>
        <v>8.9705521483406567</v>
      </c>
      <c r="E19" s="61">
        <v>7636566</v>
      </c>
      <c r="F19" s="28">
        <f>E19/E22*100</f>
        <v>19.18215426252344</v>
      </c>
      <c r="G19" s="61">
        <f t="shared" si="0"/>
        <v>17230353</v>
      </c>
      <c r="H19" s="71">
        <f>G19/G22*100</f>
        <v>11.740628855428028</v>
      </c>
    </row>
    <row r="20" spans="1:8" ht="16.5" customHeight="1" x14ac:dyDescent="0.25">
      <c r="A20" s="15" t="s">
        <v>36</v>
      </c>
      <c r="B20" s="7" t="s">
        <v>7</v>
      </c>
      <c r="C20" s="61">
        <v>8235100</v>
      </c>
      <c r="D20" s="72">
        <f>C20/C22*100</f>
        <v>7.7001286350009801</v>
      </c>
      <c r="E20" s="61">
        <v>10743485</v>
      </c>
      <c r="F20" s="28">
        <f>E20/E22*100</f>
        <v>26.986368819061688</v>
      </c>
      <c r="G20" s="61">
        <f t="shared" si="0"/>
        <v>18978585</v>
      </c>
      <c r="H20" s="71">
        <f>G20/G22*100</f>
        <v>12.931860576866509</v>
      </c>
    </row>
    <row r="21" spans="1:8" ht="16.5" customHeight="1" x14ac:dyDescent="0.25">
      <c r="A21" s="15" t="s">
        <v>37</v>
      </c>
      <c r="B21" s="7" t="s">
        <v>67</v>
      </c>
      <c r="C21" s="61">
        <v>230445</v>
      </c>
      <c r="D21" s="72">
        <f>C21/C22*100</f>
        <v>0.21547475359046048</v>
      </c>
      <c r="E21" s="61">
        <v>7716762</v>
      </c>
      <c r="F21" s="28">
        <f>E21/E22*100</f>
        <v>19.383597168043714</v>
      </c>
      <c r="G21" s="61">
        <f t="shared" si="0"/>
        <v>7947207</v>
      </c>
      <c r="H21" s="71">
        <f>G21/G22*100</f>
        <v>5.4151651927421112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106947564</v>
      </c>
      <c r="D22" s="10">
        <f t="shared" si="1"/>
        <v>99.999999999999986</v>
      </c>
      <c r="E22" s="10">
        <f t="shared" si="1"/>
        <v>39810784</v>
      </c>
      <c r="F22" s="26">
        <f t="shared" si="1"/>
        <v>100</v>
      </c>
      <c r="G22" s="74">
        <f t="shared" si="1"/>
        <v>146758348.40000001</v>
      </c>
      <c r="H22" s="26">
        <f t="shared" si="1"/>
        <v>99.999999999999986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49" t="s">
        <v>81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1"/>
      <c r="C29" s="54"/>
      <c r="D29" s="18"/>
    </row>
    <row r="30" spans="1:8" x14ac:dyDescent="0.25">
      <c r="A30" s="18"/>
      <c r="B30" s="41"/>
      <c r="C30" s="18"/>
      <c r="D30" s="18"/>
    </row>
    <row r="31" spans="1:8" x14ac:dyDescent="0.25">
      <c r="A31" s="18"/>
      <c r="B31" s="41"/>
      <c r="C31" s="18"/>
      <c r="D31" s="18"/>
    </row>
    <row r="32" spans="1:8" x14ac:dyDescent="0.25">
      <c r="A32" s="18"/>
      <c r="B32" s="41"/>
      <c r="C32" s="18"/>
      <c r="D32" s="18"/>
    </row>
    <row r="33" spans="1:8" x14ac:dyDescent="0.25">
      <c r="A33" s="18"/>
      <c r="B33" s="41"/>
      <c r="C33" s="18"/>
      <c r="D33" s="18"/>
    </row>
    <row r="34" spans="1:8" x14ac:dyDescent="0.25">
      <c r="A34" s="18"/>
      <c r="B34" s="41"/>
      <c r="C34" s="18"/>
      <c r="D34" s="18"/>
    </row>
    <row r="35" spans="1:8" x14ac:dyDescent="0.25">
      <c r="A35" s="18"/>
      <c r="B35" s="41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3"/>
      <c r="C42" s="6"/>
      <c r="D42" s="41"/>
      <c r="E42" s="16"/>
      <c r="F42" s="16"/>
      <c r="G42" s="16"/>
      <c r="H42" s="16"/>
    </row>
    <row r="43" spans="1:8" x14ac:dyDescent="0.25">
      <c r="A43" s="16"/>
      <c r="B43" s="43"/>
      <c r="C43" s="6"/>
      <c r="D43" s="41"/>
      <c r="E43" s="16"/>
      <c r="F43" s="16"/>
      <c r="G43" s="16"/>
      <c r="H43" s="16"/>
    </row>
    <row r="44" spans="1:8" x14ac:dyDescent="0.25">
      <c r="A44" s="16"/>
      <c r="B44" s="43"/>
      <c r="C44" s="6"/>
      <c r="D44" s="41"/>
      <c r="E44" s="16"/>
      <c r="F44" s="16"/>
      <c r="G44" s="16"/>
      <c r="H44" s="16"/>
    </row>
    <row r="45" spans="1:8" x14ac:dyDescent="0.25">
      <c r="A45" s="16"/>
      <c r="B45" s="43"/>
      <c r="C45" s="6"/>
      <c r="D45" s="41"/>
      <c r="E45" s="16"/>
      <c r="F45" s="16"/>
      <c r="G45" s="16"/>
      <c r="H45" s="16"/>
    </row>
    <row r="46" spans="1:8" x14ac:dyDescent="0.25">
      <c r="A46" s="16"/>
      <c r="B46" s="43"/>
      <c r="C46" s="6"/>
      <c r="D46" s="41"/>
      <c r="E46" s="16"/>
      <c r="F46" s="16"/>
      <c r="G46" s="16"/>
      <c r="H46" s="16"/>
    </row>
    <row r="47" spans="1:8" x14ac:dyDescent="0.25">
      <c r="A47" s="16"/>
      <c r="B47" s="43"/>
      <c r="C47" s="6"/>
      <c r="D47" s="41"/>
      <c r="E47" s="16"/>
      <c r="F47" s="16"/>
      <c r="G47" s="16"/>
      <c r="H47" s="16"/>
    </row>
    <row r="48" spans="1:8" x14ac:dyDescent="0.25">
      <c r="A48" s="16"/>
      <c r="B48" s="43"/>
      <c r="C48" s="6"/>
      <c r="D48" s="41"/>
      <c r="E48" s="16"/>
      <c r="F48" s="16"/>
      <c r="G48" s="16"/>
      <c r="H48" s="16"/>
    </row>
    <row r="49" spans="1:8" x14ac:dyDescent="0.25">
      <c r="A49" s="16"/>
      <c r="B49" s="43"/>
      <c r="C49" s="6"/>
      <c r="D49" s="18"/>
      <c r="E49" s="16"/>
      <c r="F49" s="16"/>
      <c r="G49" s="16"/>
      <c r="H49" s="16"/>
    </row>
    <row r="50" spans="1:8" x14ac:dyDescent="0.25">
      <c r="A50" s="16"/>
      <c r="B50" s="43"/>
      <c r="C50" s="6"/>
      <c r="D50" s="18"/>
      <c r="E50" s="16"/>
      <c r="F50" s="16"/>
      <c r="G50" s="16"/>
      <c r="H50" s="16"/>
    </row>
    <row r="51" spans="1:8" x14ac:dyDescent="0.25">
      <c r="A51" s="16"/>
      <c r="B51" s="43"/>
      <c r="C51" s="6"/>
      <c r="D51" s="18"/>
      <c r="E51" s="16"/>
      <c r="F51" s="16"/>
      <c r="G51" s="16"/>
      <c r="H51" s="16"/>
    </row>
    <row r="52" spans="1:8" x14ac:dyDescent="0.25">
      <c r="A52" s="16"/>
      <c r="B52" s="43"/>
      <c r="C52" s="6"/>
      <c r="D52" s="18"/>
      <c r="E52" s="16"/>
      <c r="F52" s="16"/>
      <c r="G52" s="16"/>
      <c r="H52" s="16"/>
    </row>
    <row r="53" spans="1:8" x14ac:dyDescent="0.25">
      <c r="A53" s="16"/>
      <c r="B53" s="43"/>
      <c r="C53" s="6"/>
      <c r="D53" s="18"/>
      <c r="E53" s="16"/>
      <c r="F53" s="16"/>
      <c r="G53" s="16"/>
      <c r="H53" s="16"/>
    </row>
    <row r="54" spans="1:8" x14ac:dyDescent="0.25">
      <c r="A54" s="16"/>
      <c r="B54" s="43"/>
      <c r="C54" s="6"/>
      <c r="D54" s="18"/>
      <c r="E54" s="16"/>
      <c r="F54" s="16"/>
      <c r="G54" s="16"/>
      <c r="H54" s="16"/>
    </row>
    <row r="55" spans="1:8" x14ac:dyDescent="0.25">
      <c r="A55" s="16"/>
      <c r="B55" s="44"/>
      <c r="C55" s="18"/>
      <c r="D55" s="18"/>
      <c r="E55" s="16"/>
      <c r="F55" s="16"/>
      <c r="G55" s="16"/>
      <c r="H55" s="16"/>
    </row>
    <row r="56" spans="1:8" x14ac:dyDescent="0.25">
      <c r="A56" s="16"/>
      <c r="B56" s="42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9" t="s">
        <v>58</v>
      </c>
      <c r="B7" s="82" t="s">
        <v>10</v>
      </c>
      <c r="C7" s="77" t="s">
        <v>54</v>
      </c>
      <c r="D7" s="77"/>
      <c r="E7" s="77"/>
      <c r="F7" s="77"/>
      <c r="G7" s="77"/>
      <c r="H7" s="77" t="s">
        <v>55</v>
      </c>
      <c r="I7" s="77"/>
      <c r="J7" s="77"/>
      <c r="K7" s="77"/>
      <c r="L7" s="78"/>
    </row>
    <row r="8" spans="1:12" s="27" customFormat="1" ht="21.75" customHeight="1" x14ac:dyDescent="0.25">
      <c r="A8" s="80"/>
      <c r="B8" s="83"/>
      <c r="C8" s="86" t="s">
        <v>26</v>
      </c>
      <c r="D8" s="86"/>
      <c r="E8" s="87" t="s">
        <v>59</v>
      </c>
      <c r="F8" s="83" t="s">
        <v>57</v>
      </c>
      <c r="G8" s="83"/>
      <c r="H8" s="86" t="s">
        <v>26</v>
      </c>
      <c r="I8" s="86"/>
      <c r="J8" s="87" t="s">
        <v>60</v>
      </c>
      <c r="K8" s="83" t="s">
        <v>57</v>
      </c>
      <c r="L8" s="85"/>
    </row>
    <row r="9" spans="1:12" ht="19.5" customHeight="1" thickBot="1" x14ac:dyDescent="0.3">
      <c r="A9" s="81"/>
      <c r="B9" s="84"/>
      <c r="C9" s="50" t="s">
        <v>64</v>
      </c>
      <c r="D9" s="50" t="s">
        <v>73</v>
      </c>
      <c r="E9" s="88"/>
      <c r="F9" s="34" t="s">
        <v>66</v>
      </c>
      <c r="G9" s="34" t="s">
        <v>74</v>
      </c>
      <c r="H9" s="50" t="s">
        <v>64</v>
      </c>
      <c r="I9" s="50" t="s">
        <v>73</v>
      </c>
      <c r="J9" s="88"/>
      <c r="K9" s="34" t="s">
        <v>66</v>
      </c>
      <c r="L9" s="35" t="s">
        <v>74</v>
      </c>
    </row>
    <row r="10" spans="1:12" ht="16.5" customHeight="1" x14ac:dyDescent="0.25">
      <c r="A10" s="53" t="s">
        <v>27</v>
      </c>
      <c r="B10" s="7" t="s">
        <v>62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71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65</v>
      </c>
      <c r="C24" s="61">
        <v>1763207</v>
      </c>
      <c r="D24" s="61"/>
      <c r="E24" s="45">
        <f>IFERROR((D24-C24)/C24*100, "-")</f>
        <v>-100</v>
      </c>
      <c r="F24" s="45" t="s">
        <v>71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70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67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4" t="s">
        <v>85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9" t="s">
        <v>58</v>
      </c>
      <c r="B8" s="82" t="s">
        <v>80</v>
      </c>
      <c r="C8" s="77" t="s">
        <v>77</v>
      </c>
      <c r="D8" s="77"/>
      <c r="E8" s="77" t="s">
        <v>76</v>
      </c>
      <c r="F8" s="77"/>
      <c r="G8" s="77" t="s">
        <v>78</v>
      </c>
      <c r="H8" s="78"/>
    </row>
    <row r="9" spans="1:8" ht="21" customHeight="1" x14ac:dyDescent="0.25">
      <c r="A9" s="80"/>
      <c r="B9" s="83"/>
      <c r="C9" s="83" t="s">
        <v>79</v>
      </c>
      <c r="D9" s="83"/>
      <c r="E9" s="83" t="s">
        <v>79</v>
      </c>
      <c r="F9" s="83"/>
      <c r="G9" s="83" t="s">
        <v>79</v>
      </c>
      <c r="H9" s="85"/>
    </row>
    <row r="10" spans="1:8" ht="18.75" customHeight="1" thickBot="1" x14ac:dyDescent="0.3">
      <c r="A10" s="81"/>
      <c r="B10" s="84"/>
      <c r="C10" s="68" t="s">
        <v>26</v>
      </c>
      <c r="D10" s="66" t="s">
        <v>75</v>
      </c>
      <c r="E10" s="68" t="s">
        <v>26</v>
      </c>
      <c r="F10" s="66" t="s">
        <v>75</v>
      </c>
      <c r="G10" s="68" t="s">
        <v>26</v>
      </c>
      <c r="H10" s="67" t="s">
        <v>75</v>
      </c>
    </row>
    <row r="11" spans="1:8" x14ac:dyDescent="0.25">
      <c r="A11" s="15" t="s">
        <v>27</v>
      </c>
      <c r="B11" s="7" t="s">
        <v>12</v>
      </c>
      <c r="C11" s="61">
        <v>3560026.07</v>
      </c>
      <c r="D11" s="72">
        <f t="shared" ref="D11:D24" si="0">C11/C$25*100</f>
        <v>6.3013403153074607</v>
      </c>
      <c r="E11" s="61">
        <v>0</v>
      </c>
      <c r="F11" s="29">
        <f t="shared" ref="F11:F24" si="1">E11/E$25*100</f>
        <v>0</v>
      </c>
      <c r="G11" s="61">
        <f t="shared" ref="G11:G24" si="2">C11+E11</f>
        <v>3560026.07</v>
      </c>
      <c r="H11" s="73">
        <f t="shared" ref="H11:H24" si="3">G11/G$25*100</f>
        <v>5.6464598544025781</v>
      </c>
    </row>
    <row r="12" spans="1:8" x14ac:dyDescent="0.25">
      <c r="A12" s="15" t="s">
        <v>28</v>
      </c>
      <c r="B12" s="7" t="s">
        <v>13</v>
      </c>
      <c r="C12" s="61">
        <v>5513694.3599999994</v>
      </c>
      <c r="D12" s="72">
        <f t="shared" si="0"/>
        <v>9.7593848679179356</v>
      </c>
      <c r="E12" s="61">
        <v>0</v>
      </c>
      <c r="F12" s="29">
        <f t="shared" si="1"/>
        <v>0</v>
      </c>
      <c r="G12" s="61">
        <f t="shared" si="2"/>
        <v>5513694.3599999994</v>
      </c>
      <c r="H12" s="73">
        <f t="shared" si="3"/>
        <v>8.7451196258194575</v>
      </c>
    </row>
    <row r="13" spans="1:8" x14ac:dyDescent="0.25">
      <c r="A13" s="15" t="s">
        <v>29</v>
      </c>
      <c r="B13" s="7" t="s">
        <v>14</v>
      </c>
      <c r="C13" s="61">
        <v>6602699.8600000003</v>
      </c>
      <c r="D13" s="72">
        <f t="shared" si="0"/>
        <v>11.686953409780205</v>
      </c>
      <c r="E13" s="61">
        <v>0</v>
      </c>
      <c r="F13" s="29">
        <f t="shared" si="1"/>
        <v>0</v>
      </c>
      <c r="G13" s="61">
        <f t="shared" si="2"/>
        <v>6602699.8600000003</v>
      </c>
      <c r="H13" s="73">
        <f t="shared" si="3"/>
        <v>10.472361425757629</v>
      </c>
    </row>
    <row r="14" spans="1:8" x14ac:dyDescent="0.25">
      <c r="A14" s="15" t="s">
        <v>30</v>
      </c>
      <c r="B14" s="7" t="s">
        <v>23</v>
      </c>
      <c r="C14" s="61">
        <v>2528764.6800000002</v>
      </c>
      <c r="D14" s="72">
        <f t="shared" si="0"/>
        <v>4.4759803756183079</v>
      </c>
      <c r="E14" s="61">
        <v>0</v>
      </c>
      <c r="F14" s="29">
        <f t="shared" si="1"/>
        <v>0</v>
      </c>
      <c r="G14" s="61">
        <f t="shared" si="2"/>
        <v>2528764.6800000002</v>
      </c>
      <c r="H14" s="73">
        <f t="shared" si="3"/>
        <v>4.0108044059495285</v>
      </c>
    </row>
    <row r="15" spans="1:8" x14ac:dyDescent="0.25">
      <c r="A15" s="15" t="s">
        <v>31</v>
      </c>
      <c r="B15" s="7" t="s">
        <v>16</v>
      </c>
      <c r="C15" s="61">
        <v>2250697.7799999998</v>
      </c>
      <c r="D15" s="72">
        <f t="shared" si="0"/>
        <v>3.9837946070678636</v>
      </c>
      <c r="E15" s="61">
        <v>5666167.9000000004</v>
      </c>
      <c r="F15" s="29">
        <f t="shared" si="1"/>
        <v>86.473573795043322</v>
      </c>
      <c r="G15" s="61">
        <f t="shared" si="2"/>
        <v>7916865.6799999997</v>
      </c>
      <c r="H15" s="73">
        <f t="shared" si="3"/>
        <v>12.556723842985107</v>
      </c>
    </row>
    <row r="16" spans="1:8" x14ac:dyDescent="0.25">
      <c r="A16" s="15" t="s">
        <v>32</v>
      </c>
      <c r="B16" s="7" t="s">
        <v>17</v>
      </c>
      <c r="C16" s="61">
        <v>1309467.97</v>
      </c>
      <c r="D16" s="72">
        <f t="shared" si="0"/>
        <v>2.3177929455344746</v>
      </c>
      <c r="E16" s="61">
        <v>0</v>
      </c>
      <c r="F16" s="29">
        <f t="shared" si="1"/>
        <v>0</v>
      </c>
      <c r="G16" s="61">
        <f t="shared" si="2"/>
        <v>1309467.97</v>
      </c>
      <c r="H16" s="73">
        <f t="shared" si="3"/>
        <v>2.0769112859982624</v>
      </c>
    </row>
    <row r="17" spans="1:8" x14ac:dyDescent="0.25">
      <c r="A17" s="15" t="s">
        <v>33</v>
      </c>
      <c r="B17" s="7" t="s">
        <v>18</v>
      </c>
      <c r="C17" s="61">
        <v>3425425.09</v>
      </c>
      <c r="D17" s="72">
        <f t="shared" si="0"/>
        <v>6.0630930201819231</v>
      </c>
      <c r="E17" s="61">
        <v>0</v>
      </c>
      <c r="F17" s="29">
        <f t="shared" si="1"/>
        <v>0</v>
      </c>
      <c r="G17" s="61">
        <f t="shared" si="2"/>
        <v>3425425.09</v>
      </c>
      <c r="H17" s="73">
        <f t="shared" si="3"/>
        <v>5.432972926220268</v>
      </c>
    </row>
    <row r="18" spans="1:8" x14ac:dyDescent="0.25">
      <c r="A18" s="15" t="s">
        <v>34</v>
      </c>
      <c r="B18" s="7" t="s">
        <v>19</v>
      </c>
      <c r="C18" s="61">
        <v>3745020.36</v>
      </c>
      <c r="D18" s="72">
        <f t="shared" si="0"/>
        <v>6.6287851021594513</v>
      </c>
      <c r="E18" s="61">
        <v>0</v>
      </c>
      <c r="F18" s="29">
        <f t="shared" si="1"/>
        <v>0</v>
      </c>
      <c r="G18" s="61">
        <f t="shared" si="2"/>
        <v>3745020.36</v>
      </c>
      <c r="H18" s="73">
        <f t="shared" si="3"/>
        <v>5.9398742314997408</v>
      </c>
    </row>
    <row r="19" spans="1:8" x14ac:dyDescent="0.25">
      <c r="A19" s="15" t="s">
        <v>35</v>
      </c>
      <c r="B19" s="7" t="s">
        <v>11</v>
      </c>
      <c r="C19" s="61">
        <v>6896344.6999999993</v>
      </c>
      <c r="D19" s="72">
        <f t="shared" si="0"/>
        <v>12.206712544205308</v>
      </c>
      <c r="E19" s="61">
        <v>0</v>
      </c>
      <c r="F19" s="29">
        <f t="shared" si="1"/>
        <v>0</v>
      </c>
      <c r="G19" s="61">
        <f t="shared" si="2"/>
        <v>6896344.6999999993</v>
      </c>
      <c r="H19" s="73">
        <f t="shared" si="3"/>
        <v>10.938103464695132</v>
      </c>
    </row>
    <row r="20" spans="1:8" x14ac:dyDescent="0.25">
      <c r="A20" s="15" t="s">
        <v>36</v>
      </c>
      <c r="B20" s="7" t="s">
        <v>15</v>
      </c>
      <c r="C20" s="61">
        <v>2410976.9300000002</v>
      </c>
      <c r="D20" s="72">
        <f t="shared" si="0"/>
        <v>4.2674929423438783</v>
      </c>
      <c r="E20" s="61">
        <v>0</v>
      </c>
      <c r="F20" s="29">
        <f t="shared" si="1"/>
        <v>0</v>
      </c>
      <c r="G20" s="61">
        <f t="shared" si="2"/>
        <v>2410976.9300000002</v>
      </c>
      <c r="H20" s="73">
        <f t="shared" si="3"/>
        <v>3.8239844814214456</v>
      </c>
    </row>
    <row r="21" spans="1:8" x14ac:dyDescent="0.25">
      <c r="A21" s="15" t="s">
        <v>37</v>
      </c>
      <c r="B21" s="7" t="s">
        <v>65</v>
      </c>
      <c r="C21" s="61">
        <v>3523840.6399999997</v>
      </c>
      <c r="D21" s="72">
        <f t="shared" si="0"/>
        <v>6.2372911470142238</v>
      </c>
      <c r="E21" s="61">
        <v>0</v>
      </c>
      <c r="F21" s="29">
        <f t="shared" si="1"/>
        <v>0</v>
      </c>
      <c r="G21" s="61">
        <f t="shared" si="2"/>
        <v>3523840.6399999997</v>
      </c>
      <c r="H21" s="73">
        <f t="shared" si="3"/>
        <v>5.5890671348573262</v>
      </c>
    </row>
    <row r="22" spans="1:8" x14ac:dyDescent="0.25">
      <c r="A22" s="15" t="s">
        <v>38</v>
      </c>
      <c r="B22" s="7" t="s">
        <v>22</v>
      </c>
      <c r="C22" s="61">
        <v>727218.13</v>
      </c>
      <c r="D22" s="72">
        <f t="shared" si="0"/>
        <v>1.2871953268003742</v>
      </c>
      <c r="E22" s="61">
        <v>0</v>
      </c>
      <c r="F22" s="29">
        <f t="shared" si="1"/>
        <v>0</v>
      </c>
      <c r="G22" s="61">
        <f t="shared" si="2"/>
        <v>727218.13</v>
      </c>
      <c r="H22" s="73">
        <f t="shared" si="3"/>
        <v>1.1534207603257005</v>
      </c>
    </row>
    <row r="23" spans="1:8" x14ac:dyDescent="0.25">
      <c r="A23" s="15" t="s">
        <v>39</v>
      </c>
      <c r="B23" s="7" t="s">
        <v>20</v>
      </c>
      <c r="C23" s="61">
        <v>3099795.17</v>
      </c>
      <c r="D23" s="72">
        <f t="shared" si="0"/>
        <v>5.4867194480731269</v>
      </c>
      <c r="E23" s="61">
        <v>0</v>
      </c>
      <c r="F23" s="29">
        <f t="shared" si="1"/>
        <v>0</v>
      </c>
      <c r="G23" s="61">
        <f t="shared" si="2"/>
        <v>3099795.17</v>
      </c>
      <c r="H23" s="73">
        <f t="shared" si="3"/>
        <v>4.916500227841313</v>
      </c>
    </row>
    <row r="24" spans="1:8" x14ac:dyDescent="0.25">
      <c r="A24" s="15" t="s">
        <v>40</v>
      </c>
      <c r="B24" s="7" t="s">
        <v>25</v>
      </c>
      <c r="C24" s="61">
        <v>10902359.07</v>
      </c>
      <c r="D24" s="72">
        <f t="shared" si="0"/>
        <v>19.297463947995457</v>
      </c>
      <c r="E24" s="61">
        <v>886317.04</v>
      </c>
      <c r="F24" s="29">
        <f t="shared" si="1"/>
        <v>13.52642620495668</v>
      </c>
      <c r="G24" s="61">
        <f t="shared" si="2"/>
        <v>11788676.109999999</v>
      </c>
      <c r="H24" s="73">
        <f t="shared" si="3"/>
        <v>18.69769633222651</v>
      </c>
    </row>
    <row r="25" spans="1:8" x14ac:dyDescent="0.25">
      <c r="A25" s="3"/>
      <c r="B25" s="4" t="s">
        <v>56</v>
      </c>
      <c r="C25" s="65">
        <f t="shared" ref="C25:H25" si="4">SUM(C11:C24)</f>
        <v>56496330.810000002</v>
      </c>
      <c r="D25" s="30">
        <f t="shared" si="4"/>
        <v>100</v>
      </c>
      <c r="E25" s="65">
        <f t="shared" si="4"/>
        <v>6552484.9400000004</v>
      </c>
      <c r="F25" s="31">
        <f t="shared" si="4"/>
        <v>100</v>
      </c>
      <c r="G25" s="76">
        <f t="shared" si="4"/>
        <v>63048815.75</v>
      </c>
      <c r="H25" s="31">
        <f t="shared" si="4"/>
        <v>100</v>
      </c>
    </row>
    <row r="26" spans="1:8" x14ac:dyDescent="0.25">
      <c r="C26" s="32"/>
      <c r="D26" s="32"/>
      <c r="E26" s="32"/>
      <c r="F26" s="32"/>
      <c r="G26" s="32"/>
      <c r="H26" s="32"/>
    </row>
    <row r="27" spans="1:8" x14ac:dyDescent="0.25">
      <c r="D27" s="48"/>
    </row>
    <row r="28" spans="1:8" x14ac:dyDescent="0.25">
      <c r="B28" s="49" t="s">
        <v>82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7"/>
    </row>
    <row r="32" spans="1:8" x14ac:dyDescent="0.25">
      <c r="C32" s="6"/>
      <c r="D32" s="6"/>
      <c r="E32" s="18"/>
      <c r="G32" s="18"/>
    </row>
    <row r="33" spans="2:3" x14ac:dyDescent="0.25">
      <c r="C33" s="38"/>
    </row>
    <row r="35" spans="2:3" x14ac:dyDescent="0.25">
      <c r="C35" s="51"/>
    </row>
    <row r="36" spans="2:3" x14ac:dyDescent="0.25">
      <c r="C36" s="51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&amp;L&amp;G&amp;C&amp;K000000Statistika tržišta osiguranja&amp;RKvartalno izvješće</oddHeader>
    <oddFooter>&amp;CU izvješće su uključeni podatci zaključno s 31.03.2022.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9" t="s">
        <v>58</v>
      </c>
      <c r="B7" s="82" t="s">
        <v>10</v>
      </c>
      <c r="C7" s="77" t="s">
        <v>54</v>
      </c>
      <c r="D7" s="77"/>
      <c r="E7" s="77"/>
      <c r="F7" s="77"/>
      <c r="G7" s="77"/>
      <c r="H7" s="77" t="s">
        <v>55</v>
      </c>
      <c r="I7" s="77"/>
      <c r="J7" s="77"/>
      <c r="K7" s="77"/>
      <c r="L7" s="78"/>
    </row>
    <row r="8" spans="1:12" ht="21" customHeight="1" x14ac:dyDescent="0.25">
      <c r="A8" s="80"/>
      <c r="B8" s="83"/>
      <c r="C8" s="86" t="s">
        <v>26</v>
      </c>
      <c r="D8" s="86"/>
      <c r="E8" s="87" t="s">
        <v>59</v>
      </c>
      <c r="F8" s="83" t="s">
        <v>57</v>
      </c>
      <c r="G8" s="83"/>
      <c r="H8" s="86" t="s">
        <v>26</v>
      </c>
      <c r="I8" s="86"/>
      <c r="J8" s="87" t="s">
        <v>60</v>
      </c>
      <c r="K8" s="83" t="s">
        <v>57</v>
      </c>
      <c r="L8" s="85"/>
    </row>
    <row r="9" spans="1:12" ht="18.75" customHeight="1" thickBot="1" x14ac:dyDescent="0.3">
      <c r="A9" s="81"/>
      <c r="B9" s="84"/>
      <c r="C9" s="50" t="s">
        <v>64</v>
      </c>
      <c r="D9" s="50" t="s">
        <v>73</v>
      </c>
      <c r="E9" s="88"/>
      <c r="F9" s="34" t="s">
        <v>66</v>
      </c>
      <c r="G9" s="34" t="s">
        <v>74</v>
      </c>
      <c r="H9" s="62" t="s">
        <v>64</v>
      </c>
      <c r="I9" s="62" t="s">
        <v>73</v>
      </c>
      <c r="J9" s="88"/>
      <c r="K9" s="34" t="s">
        <v>66</v>
      </c>
      <c r="L9" s="35" t="s">
        <v>74</v>
      </c>
    </row>
    <row r="10" spans="1:12" x14ac:dyDescent="0.25">
      <c r="A10" s="15" t="s">
        <v>27</v>
      </c>
      <c r="B10" s="7" t="s">
        <v>62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71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65</v>
      </c>
      <c r="C28" s="61">
        <v>3457671</v>
      </c>
      <c r="D28" s="61"/>
      <c r="E28" s="45">
        <f t="shared" si="0"/>
        <v>-2.9023985855764547</v>
      </c>
      <c r="F28" s="45" t="s">
        <v>71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72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71</v>
      </c>
      <c r="G32" s="46" t="s">
        <v>71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71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67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2022-05-25T13:17:45Z</dcterms:modified>
</cp:coreProperties>
</file>