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<sst xmlns="http://schemas.openxmlformats.org/spreadsheetml/2006/main" count="185" uniqueCount="62">
  <si>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</si>
  <si>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</si>
  <si>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</si>
  <si>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</si>
  <si>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</si>
  <si>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</si>
  <si>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</si>
  <si>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</si>
  <si>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</si>
  <si>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</si>
  <si>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</si>
  <si>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</si>
  <si>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</si>
  <si>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</si>
  <si>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</si>
  <si>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</si>
  <si>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</si>
  <si>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</si>
  <si>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</si>
  <si>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</si>
  <si>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</si>
  <si>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</si>
  <si>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</si>
  <si>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</si>
  <si>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</si>
  <si>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</si>
  <si>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</si>
  <si>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</si>
  <si>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</si>
  <si>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</si>
  <si>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</si>
  <si>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</si>
  <si>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</si>
  <si>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</si>
  <si>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</si>
  <si>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</si>
  <si>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</si>
  <si>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</si>
  <si>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</si>
  <si>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</si>
  <si>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</si>
  <si>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</si>
  <si>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</si>
  <si>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</si>
  <si>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</si>
  <si>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</si>
  <si>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</si>
  <si>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</si>
  <si>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</si>
  <si>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</si>
  <si>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</si>
  <si>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</si>
  <si>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</si>
  <si>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</si>
  <si>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</si>
  <si>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</si>
  <si>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I-III-2022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</si>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</sst>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8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3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10"/>
      <c r="E5" s="10"/>
      <c r="F5" s="10"/>
    </row>
    <row r="6" spans="1:8" x14ac:dyDescent="0.25">
      <c r="A6" s="40" t="s">
        <v>53</v>
      </c>
      <c r="C6" s="16"/>
      <c r="D6" s="3"/>
      <c r="E6" s="3"/>
      <c r="F6" s="3"/>
    </row>
    <row r="7" spans="1:8" x14ac:dyDescent="0.25">
      <c r="A7" s="40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4" t="s">
        <v>26</v>
      </c>
      <c r="C10" s="62"/>
      <c r="D10" s="62"/>
      <c r="E10" s="62"/>
      <c r="F10" s="63"/>
    </row>
    <row r="11" spans="1:8" ht="38.25" customHeight="1" x14ac:dyDescent="0.25">
      <c r="A11" s="12" t="s">
        <v>49</v>
      </c>
      <c r="B11" s="65"/>
      <c r="C11" s="29" t="s">
        <v>51</v>
      </c>
      <c r="D11" s="29" t="s">
        <v>50</v>
      </c>
      <c r="E11" s="41" t="s">
        <v>52</v>
      </c>
      <c r="F11" s="50" t="s">
        <v>50</v>
      </c>
    </row>
    <row r="12" spans="1:8" ht="31.5" customHeight="1" thickBot="1" x14ac:dyDescent="0.3">
      <c r="A12" s="11"/>
      <c r="B12" s="66"/>
      <c r="C12" s="13" t="s">
        <v>56</v>
      </c>
      <c r="D12" s="13" t="s">
        <v>25</v>
      </c>
      <c r="E12" s="13" t="s">
        <v>56</v>
      </c>
      <c r="F12" s="51" t="s">
        <v>25</v>
      </c>
    </row>
    <row r="13" spans="1:8" x14ac:dyDescent="0.25">
      <c r="A13" s="34" t="s">
        <v>0</v>
      </c>
      <c r="B13" s="14" t="s">
        <v>27</v>
      </c>
      <c r="C13" s="30">
        <f>FBiH!C13+RS!C13</f>
        <v>4086</v>
      </c>
      <c r="D13" s="59">
        <f t="shared" ref="D13:D36" si="0">C13/C$37*100</f>
        <v>10.821834361840189</v>
      </c>
      <c r="E13" s="30">
        <f>FBiH!E13+RS!E13</f>
        <v>5628953.8899999997</v>
      </c>
      <c r="F13" s="56">
        <f t="shared" ref="F13:F36" si="1">E13/E$37*100</f>
        <v>5.8760092155377599</v>
      </c>
    </row>
    <row r="14" spans="1:8" x14ac:dyDescent="0.25">
      <c r="A14" s="35" t="s">
        <v>1</v>
      </c>
      <c r="B14" s="14" t="s">
        <v>28</v>
      </c>
      <c r="C14" s="30">
        <f>FBiH!C14+RS!C14</f>
        <v>5951</v>
      </c>
      <c r="D14" s="59">
        <f t="shared" si="0"/>
        <v>15.761315782503907</v>
      </c>
      <c r="E14" s="30">
        <f>FBiH!E14+RS!E14</f>
        <v>1254982.54</v>
      </c>
      <c r="F14" s="56">
        <f t="shared" si="1"/>
        <v>1.3100638439194936</v>
      </c>
      <c r="H14" s="1"/>
    </row>
    <row r="15" spans="1:8" x14ac:dyDescent="0.25">
      <c r="A15" s="35" t="s">
        <v>2</v>
      </c>
      <c r="B15" s="14" t="s">
        <v>29</v>
      </c>
      <c r="C15" s="30">
        <f>FBiH!C15+RS!C15</f>
        <v>6812</v>
      </c>
      <c r="D15" s="59">
        <f t="shared" si="0"/>
        <v>18.041687634081097</v>
      </c>
      <c r="E15" s="30">
        <f>FBiH!E15+RS!E15</f>
        <v>14608956.58</v>
      </c>
      <c r="F15" s="56">
        <f t="shared" si="1"/>
        <v>15.25014508396888</v>
      </c>
    </row>
    <row r="16" spans="1:8" x14ac:dyDescent="0.25">
      <c r="A16" s="35" t="s">
        <v>3</v>
      </c>
      <c r="B16" s="14" t="s">
        <v>30</v>
      </c>
      <c r="C16" s="30">
        <f>FBiH!C16+RS!C16</f>
        <v>0</v>
      </c>
      <c r="D16" s="59">
        <f t="shared" si="0"/>
        <v>0</v>
      </c>
      <c r="E16" s="30">
        <f>FBiH!E16+RS!E16</f>
        <v>0</v>
      </c>
      <c r="F16" s="56">
        <f t="shared" si="1"/>
        <v>0</v>
      </c>
    </row>
    <row r="17" spans="1:6" x14ac:dyDescent="0.25">
      <c r="A17" s="35" t="s">
        <v>4</v>
      </c>
      <c r="B17" s="14" t="s">
        <v>31</v>
      </c>
      <c r="C17" s="30">
        <f>FBiH!C17+RS!C17</f>
        <v>0</v>
      </c>
      <c r="D17" s="59">
        <f t="shared" si="0"/>
        <v>0</v>
      </c>
      <c r="E17" s="30">
        <f>FBiH!E17+RS!E17</f>
        <v>0</v>
      </c>
      <c r="F17" s="56">
        <f t="shared" si="1"/>
        <v>0</v>
      </c>
    </row>
    <row r="18" spans="1:6" x14ac:dyDescent="0.25">
      <c r="A18" s="35" t="s">
        <v>5</v>
      </c>
      <c r="B18" s="14" t="s">
        <v>32</v>
      </c>
      <c r="C18" s="30">
        <f>FBiH!C18+RS!C18</f>
        <v>0</v>
      </c>
      <c r="D18" s="59">
        <f t="shared" si="0"/>
        <v>0</v>
      </c>
      <c r="E18" s="30">
        <f>FBiH!E18+RS!E18</f>
        <v>0</v>
      </c>
      <c r="F18" s="56">
        <f t="shared" si="1"/>
        <v>0</v>
      </c>
    </row>
    <row r="19" spans="1:6" x14ac:dyDescent="0.25">
      <c r="A19" s="35" t="s">
        <v>6</v>
      </c>
      <c r="B19" s="14" t="s">
        <v>57</v>
      </c>
      <c r="C19" s="30">
        <f>FBiH!C19+RS!C19</f>
        <v>83</v>
      </c>
      <c r="D19" s="59">
        <f t="shared" si="0"/>
        <v>0.21982678708583839</v>
      </c>
      <c r="E19" s="30">
        <f>FBiH!E19+RS!E19</f>
        <v>208608.77</v>
      </c>
      <c r="F19" s="56">
        <f t="shared" si="1"/>
        <v>0.21776462890194273</v>
      </c>
    </row>
    <row r="20" spans="1:6" x14ac:dyDescent="0.25">
      <c r="A20" s="35" t="s">
        <v>7</v>
      </c>
      <c r="B20" s="14" t="s">
        <v>33</v>
      </c>
      <c r="C20" s="30">
        <f>FBiH!C20+RS!C20</f>
        <v>594</v>
      </c>
      <c r="D20" s="59">
        <f t="shared" si="0"/>
        <v>1.5732182111926265</v>
      </c>
      <c r="E20" s="30">
        <f>FBiH!E20+RS!E20</f>
        <v>4913324.43</v>
      </c>
      <c r="F20" s="56">
        <f t="shared" si="1"/>
        <v>5.1289707099744621</v>
      </c>
    </row>
    <row r="21" spans="1:6" x14ac:dyDescent="0.25">
      <c r="A21" s="35" t="s">
        <v>8</v>
      </c>
      <c r="B21" s="14" t="s">
        <v>34</v>
      </c>
      <c r="C21" s="30">
        <f>FBiH!C21+RS!C21</f>
        <v>637</v>
      </c>
      <c r="D21" s="59">
        <f t="shared" si="0"/>
        <v>1.687104377996133</v>
      </c>
      <c r="E21" s="30">
        <f>FBiH!E21+RS!E21</f>
        <v>1447771.15</v>
      </c>
      <c r="F21" s="56">
        <f t="shared" si="1"/>
        <v>1.5113139644833189</v>
      </c>
    </row>
    <row r="22" spans="1:6" s="20" customFormat="1" x14ac:dyDescent="0.25">
      <c r="A22" s="35" t="s">
        <v>9</v>
      </c>
      <c r="B22" s="14" t="s">
        <v>35</v>
      </c>
      <c r="C22" s="30">
        <f>FBiH!C22+RS!C22</f>
        <v>13924</v>
      </c>
      <c r="D22" s="59">
        <f t="shared" si="0"/>
        <v>36.877929920279684</v>
      </c>
      <c r="E22" s="30">
        <f>FBiH!E22+RS!E22</f>
        <v>39163049.969999999</v>
      </c>
      <c r="F22" s="56">
        <f t="shared" si="1"/>
        <v>40.881919985364419</v>
      </c>
    </row>
    <row r="23" spans="1:6" s="20" customFormat="1" x14ac:dyDescent="0.25">
      <c r="A23" s="35" t="s">
        <v>10</v>
      </c>
      <c r="B23" s="14" t="s">
        <v>36</v>
      </c>
      <c r="C23" s="30">
        <f>FBiH!C23+RS!C23</f>
        <v>0</v>
      </c>
      <c r="D23" s="59">
        <f t="shared" si="0"/>
        <v>0</v>
      </c>
      <c r="E23" s="30">
        <f>FBiH!E23+RS!E23</f>
        <v>0</v>
      </c>
      <c r="F23" s="56">
        <f t="shared" si="1"/>
        <v>0</v>
      </c>
    </row>
    <row r="24" spans="1:6" x14ac:dyDescent="0.25">
      <c r="A24" s="35" t="s">
        <v>11</v>
      </c>
      <c r="B24" s="14" t="s">
        <v>37</v>
      </c>
      <c r="C24" s="30">
        <f>FBiH!C24+RS!C24</f>
        <v>0</v>
      </c>
      <c r="D24" s="59">
        <f t="shared" si="0"/>
        <v>0</v>
      </c>
      <c r="E24" s="30">
        <f>FBiH!E24+RS!E24</f>
        <v>10</v>
      </c>
      <c r="F24" s="56">
        <f t="shared" si="1"/>
        <v>1.0438900958092161E-5</v>
      </c>
    </row>
    <row r="25" spans="1:6" x14ac:dyDescent="0.25">
      <c r="A25" s="35" t="s">
        <v>12</v>
      </c>
      <c r="B25" s="14" t="s">
        <v>38</v>
      </c>
      <c r="C25" s="30">
        <f>FBiH!C25+RS!C25</f>
        <v>312</v>
      </c>
      <c r="D25" s="59">
        <f t="shared" si="0"/>
        <v>0.82633683820218762</v>
      </c>
      <c r="E25" s="30">
        <f>FBiH!E25+RS!E25</f>
        <v>440052</v>
      </c>
      <c r="F25" s="56">
        <f t="shared" si="1"/>
        <v>0.45936592444103719</v>
      </c>
    </row>
    <row r="26" spans="1:6" x14ac:dyDescent="0.25">
      <c r="A26" s="35" t="s">
        <v>13</v>
      </c>
      <c r="B26" s="14" t="s">
        <v>39</v>
      </c>
      <c r="C26" s="30">
        <f>FBiH!C26+RS!C26</f>
        <v>198</v>
      </c>
      <c r="D26" s="59">
        <f t="shared" si="0"/>
        <v>0.52440607039754217</v>
      </c>
      <c r="E26" s="30">
        <f>FBiH!E26+RS!E26</f>
        <v>511557.4</v>
      </c>
      <c r="F26" s="56">
        <f t="shared" si="1"/>
        <v>0.53400970329791353</v>
      </c>
    </row>
    <row r="27" spans="1:6" x14ac:dyDescent="0.25">
      <c r="A27" s="35" t="s">
        <v>14</v>
      </c>
      <c r="B27" s="14" t="s">
        <v>58</v>
      </c>
      <c r="C27" s="30">
        <f>FBiH!C27+RS!C27</f>
        <v>27</v>
      </c>
      <c r="D27" s="59">
        <f t="shared" si="0"/>
        <v>7.1509918690573937E-2</v>
      </c>
      <c r="E27" s="30">
        <f>FBiH!E27+RS!E27</f>
        <v>28837</v>
      </c>
      <c r="F27" s="56">
        <f t="shared" si="1"/>
        <v>3.0102658692850365E-2</v>
      </c>
    </row>
    <row r="28" spans="1:6" x14ac:dyDescent="0.25">
      <c r="A28" s="35" t="s">
        <v>15</v>
      </c>
      <c r="B28" s="14" t="s">
        <v>59</v>
      </c>
      <c r="C28" s="30">
        <f>FBiH!C28+RS!C28</f>
        <v>274</v>
      </c>
      <c r="D28" s="59">
        <f t="shared" si="0"/>
        <v>0.72569324893397247</v>
      </c>
      <c r="E28" s="30">
        <f>FBiH!E28+RS!E28</f>
        <v>97138.43</v>
      </c>
      <c r="F28" s="56">
        <f t="shared" si="1"/>
        <v>0.10140184499945683</v>
      </c>
    </row>
    <row r="29" spans="1:6" x14ac:dyDescent="0.25">
      <c r="A29" s="35" t="s">
        <v>16</v>
      </c>
      <c r="B29" s="14" t="s">
        <v>40</v>
      </c>
      <c r="C29" s="30">
        <f>FBiH!C29+RS!C29</f>
        <v>0</v>
      </c>
      <c r="D29" s="59">
        <f t="shared" si="0"/>
        <v>0</v>
      </c>
      <c r="E29" s="30">
        <f>FBiH!E29+RS!E29</f>
        <v>0</v>
      </c>
      <c r="F29" s="56">
        <f t="shared" si="1"/>
        <v>0</v>
      </c>
    </row>
    <row r="30" spans="1:6" x14ac:dyDescent="0.25">
      <c r="A30" s="35" t="s">
        <v>17</v>
      </c>
      <c r="B30" s="14" t="s">
        <v>41</v>
      </c>
      <c r="C30" s="30">
        <f>FBiH!C30+RS!C30</f>
        <v>93</v>
      </c>
      <c r="D30" s="59">
        <f t="shared" si="0"/>
        <v>0.24631194215642133</v>
      </c>
      <c r="E30" s="30">
        <f>FBiH!E30+RS!E30</f>
        <v>38253.58</v>
      </c>
      <c r="F30" s="56">
        <f t="shared" si="1"/>
        <v>3.9932533291245513E-2</v>
      </c>
    </row>
    <row r="31" spans="1:6" x14ac:dyDescent="0.25">
      <c r="A31" s="36" t="s">
        <v>23</v>
      </c>
      <c r="B31" s="7" t="s">
        <v>42</v>
      </c>
      <c r="C31" s="31">
        <f>SUM(C13:C30)</f>
        <v>32991</v>
      </c>
      <c r="D31" s="60">
        <f t="shared" si="0"/>
        <v>87.377175093360165</v>
      </c>
      <c r="E31" s="31">
        <f>SUM(E13:E30)</f>
        <v>68341495.74000001</v>
      </c>
      <c r="F31" s="57">
        <f t="shared" si="1"/>
        <v>71.341010535773748</v>
      </c>
    </row>
    <row r="32" spans="1:6" x14ac:dyDescent="0.25">
      <c r="A32" s="37" t="s">
        <v>22</v>
      </c>
      <c r="B32" s="5" t="s">
        <v>43</v>
      </c>
      <c r="C32" s="30">
        <f>FBiH!C32+RS!C32</f>
        <v>4132</v>
      </c>
      <c r="D32" s="59">
        <f t="shared" si="0"/>
        <v>10.94366607516487</v>
      </c>
      <c r="E32" s="30">
        <f>FBiH!E32+RS!E32</f>
        <v>26377227.07</v>
      </c>
      <c r="F32" s="56">
        <f t="shared" si="1"/>
        <v>27.534926093283751</v>
      </c>
    </row>
    <row r="33" spans="1:6" x14ac:dyDescent="0.25">
      <c r="A33" s="37" t="s">
        <v>20</v>
      </c>
      <c r="B33" s="6" t="s">
        <v>44</v>
      </c>
      <c r="C33" s="30">
        <f>FBiH!C33+RS!C33</f>
        <v>18</v>
      </c>
      <c r="D33" s="59">
        <f t="shared" si="0"/>
        <v>4.7673279127049287E-2</v>
      </c>
      <c r="E33" s="30">
        <f>FBiH!E33+RS!E33</f>
        <v>69837.31</v>
      </c>
      <c r="F33" s="56">
        <f t="shared" si="1"/>
        <v>7.2902476226957932E-2</v>
      </c>
    </row>
    <row r="34" spans="1:6" x14ac:dyDescent="0.25">
      <c r="A34" s="37" t="s">
        <v>21</v>
      </c>
      <c r="B34" s="17" t="s">
        <v>45</v>
      </c>
      <c r="C34" s="30">
        <f>FBiH!C34+RS!C34</f>
        <v>616</v>
      </c>
      <c r="D34" s="59">
        <f t="shared" si="0"/>
        <v>1.631485552347909</v>
      </c>
      <c r="E34" s="30">
        <f>FBiH!E34+RS!E34</f>
        <v>1006965.1</v>
      </c>
      <c r="F34" s="56">
        <f t="shared" si="1"/>
        <v>1.0511608947155371</v>
      </c>
    </row>
    <row r="35" spans="1:6" ht="15.75" customHeight="1" x14ac:dyDescent="0.25">
      <c r="A35" s="38" t="s">
        <v>19</v>
      </c>
      <c r="B35" s="17" t="s">
        <v>46</v>
      </c>
      <c r="C35" s="30">
        <f>FBiH!C35+RS!C35</f>
        <v>0</v>
      </c>
      <c r="D35" s="59">
        <f t="shared" si="0"/>
        <v>0</v>
      </c>
      <c r="E35" s="30">
        <f>FBiH!E35+RS!E35</f>
        <v>0</v>
      </c>
      <c r="F35" s="56">
        <f t="shared" si="1"/>
        <v>0</v>
      </c>
    </row>
    <row r="36" spans="1:6" x14ac:dyDescent="0.25">
      <c r="A36" s="39" t="s">
        <v>18</v>
      </c>
      <c r="B36" s="9" t="s">
        <v>47</v>
      </c>
      <c r="C36" s="32">
        <f>SUM(C32:C35)</f>
        <v>4766</v>
      </c>
      <c r="D36" s="2">
        <f t="shared" si="0"/>
        <v>12.622824906639829</v>
      </c>
      <c r="E36" s="33">
        <f>SUM(E32:E35)</f>
        <v>27454029.48</v>
      </c>
      <c r="F36" s="52">
        <f t="shared" si="1"/>
        <v>28.658989464226249</v>
      </c>
    </row>
    <row r="37" spans="1:6" x14ac:dyDescent="0.25">
      <c r="A37" s="18" t="s">
        <v>24</v>
      </c>
      <c r="B37" s="19" t="s">
        <v>48</v>
      </c>
      <c r="C37" s="61">
        <f>C31+C36</f>
        <v>37757</v>
      </c>
      <c r="D37" s="55">
        <f>D31+D36</f>
        <v>100</v>
      </c>
      <c r="E37" s="61">
        <f>E31+E36</f>
        <v>95795525.220000014</v>
      </c>
      <c r="F37" s="48">
        <f>(F31+F36)</f>
        <v>100</v>
      </c>
    </row>
    <row r="40" spans="1:6" x14ac:dyDescent="0.25"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10"/>
      <c r="E5" s="10"/>
      <c r="F5" s="10"/>
    </row>
    <row r="6" spans="1:8" x14ac:dyDescent="0.25">
      <c r="A6" s="40" t="s">
        <v>54</v>
      </c>
      <c r="C6" s="16"/>
      <c r="D6" s="3"/>
      <c r="E6" s="3"/>
      <c r="F6" s="3"/>
    </row>
    <row r="7" spans="1:8" x14ac:dyDescent="0.25">
      <c r="A7" s="40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4" t="s">
        <v>26</v>
      </c>
      <c r="C10" s="64"/>
      <c r="D10" s="64"/>
      <c r="E10" s="64"/>
      <c r="F10" s="67"/>
    </row>
    <row r="11" spans="1:8" ht="38.25" customHeight="1" x14ac:dyDescent="0.25">
      <c r="A11" s="43" t="s">
        <v>49</v>
      </c>
      <c r="B11" s="65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6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4" t="s">
        <v>27</v>
      </c>
      <c r="C13" s="30">
        <v>2627</v>
      </c>
      <c r="D13" s="59">
        <f t="shared" ref="D13:D36" si="0">C13/C$37*100</f>
        <v>8.7965443343155627</v>
      </c>
      <c r="E13" s="30">
        <v>3755958</v>
      </c>
      <c r="F13" s="58">
        <f>E13/E$37*100</f>
        <v>5.3065390615303336</v>
      </c>
    </row>
    <row r="14" spans="1:8" x14ac:dyDescent="0.25">
      <c r="A14" s="35" t="s">
        <v>1</v>
      </c>
      <c r="B14" s="14" t="s">
        <v>28</v>
      </c>
      <c r="C14" s="30">
        <v>5843</v>
      </c>
      <c r="D14" s="59">
        <f t="shared" si="0"/>
        <v>19.565362978837399</v>
      </c>
      <c r="E14" s="30">
        <v>1181209</v>
      </c>
      <c r="F14" s="56">
        <f t="shared" ref="F14" si="1">E14/E$37*100</f>
        <v>1.6688503168382562</v>
      </c>
      <c r="H14" s="1"/>
    </row>
    <row r="15" spans="1:8" x14ac:dyDescent="0.25">
      <c r="A15" s="35" t="s">
        <v>2</v>
      </c>
      <c r="B15" s="14" t="s">
        <v>29</v>
      </c>
      <c r="C15" s="30">
        <v>5596</v>
      </c>
      <c r="D15" s="59">
        <f t="shared" si="0"/>
        <v>18.738280203589603</v>
      </c>
      <c r="E15" s="30">
        <v>11869183</v>
      </c>
      <c r="F15" s="56">
        <f t="shared" ref="F15" si="2">E15/E$37*100</f>
        <v>16.769166007168288</v>
      </c>
    </row>
    <row r="16" spans="1:8" x14ac:dyDescent="0.25">
      <c r="A16" s="35" t="s">
        <v>3</v>
      </c>
      <c r="B16" s="14" t="s">
        <v>30</v>
      </c>
      <c r="C16" s="30">
        <v>0</v>
      </c>
      <c r="D16" s="59">
        <f t="shared" si="0"/>
        <v>0</v>
      </c>
      <c r="E16" s="30">
        <v>0</v>
      </c>
      <c r="F16" s="56">
        <f>E16/E$37*100</f>
        <v>0</v>
      </c>
    </row>
    <row r="17" spans="1:6" x14ac:dyDescent="0.25">
      <c r="A17" s="35" t="s">
        <v>4</v>
      </c>
      <c r="B17" s="14" t="s">
        <v>31</v>
      </c>
      <c r="C17" s="30">
        <v>0</v>
      </c>
      <c r="D17" s="59">
        <f t="shared" si="0"/>
        <v>0</v>
      </c>
      <c r="E17" s="30">
        <v>0</v>
      </c>
      <c r="F17" s="56">
        <f t="shared" ref="F17" si="3">E17/E$37*100</f>
        <v>0</v>
      </c>
    </row>
    <row r="18" spans="1:6" x14ac:dyDescent="0.25">
      <c r="A18" s="35" t="s">
        <v>5</v>
      </c>
      <c r="B18" s="14" t="s">
        <v>32</v>
      </c>
      <c r="C18" s="30">
        <v>0</v>
      </c>
      <c r="D18" s="59">
        <f t="shared" si="0"/>
        <v>0</v>
      </c>
      <c r="E18" s="30">
        <v>0</v>
      </c>
      <c r="F18" s="56">
        <f t="shared" ref="F18" si="4">E18/E$37*100</f>
        <v>0</v>
      </c>
    </row>
    <row r="19" spans="1:6" x14ac:dyDescent="0.25">
      <c r="A19" s="35" t="s">
        <v>6</v>
      </c>
      <c r="B19" s="14" t="s">
        <v>57</v>
      </c>
      <c r="C19" s="30">
        <v>81</v>
      </c>
      <c r="D19" s="59">
        <f t="shared" si="0"/>
        <v>0.2712295740691133</v>
      </c>
      <c r="E19" s="30">
        <v>208571</v>
      </c>
      <c r="F19" s="56">
        <f t="shared" ref="F19" si="5">E19/E$37*100</f>
        <v>0.29467586128557433</v>
      </c>
    </row>
    <row r="20" spans="1:6" x14ac:dyDescent="0.25">
      <c r="A20" s="35" t="s">
        <v>7</v>
      </c>
      <c r="B20" s="14" t="s">
        <v>33</v>
      </c>
      <c r="C20" s="30">
        <v>533</v>
      </c>
      <c r="D20" s="59">
        <f t="shared" si="0"/>
        <v>1.7847575676399681</v>
      </c>
      <c r="E20" s="30">
        <v>3624427</v>
      </c>
      <c r="F20" s="56">
        <f>E20/E$37*100</f>
        <v>5.1207078064145559</v>
      </c>
    </row>
    <row r="21" spans="1:6" x14ac:dyDescent="0.25">
      <c r="A21" s="35" t="s">
        <v>8</v>
      </c>
      <c r="B21" s="14" t="s">
        <v>34</v>
      </c>
      <c r="C21" s="30">
        <v>517</v>
      </c>
      <c r="D21" s="59">
        <f t="shared" si="0"/>
        <v>1.7311813554781679</v>
      </c>
      <c r="E21" s="30">
        <v>1165140</v>
      </c>
      <c r="F21" s="56">
        <f t="shared" ref="F21" si="6">E21/E$37*100</f>
        <v>1.6461475134044237</v>
      </c>
    </row>
    <row r="22" spans="1:6" s="20" customFormat="1" x14ac:dyDescent="0.25">
      <c r="A22" s="35" t="s">
        <v>9</v>
      </c>
      <c r="B22" s="14" t="s">
        <v>35</v>
      </c>
      <c r="C22" s="30">
        <v>9636</v>
      </c>
      <c r="D22" s="59">
        <f t="shared" si="0"/>
        <v>32.266273774444151</v>
      </c>
      <c r="E22" s="30">
        <v>24879697</v>
      </c>
      <c r="F22" s="56">
        <f t="shared" ref="F22" si="7">E22/E$37*100</f>
        <v>35.150841401724684</v>
      </c>
    </row>
    <row r="23" spans="1:6" s="20" customFormat="1" x14ac:dyDescent="0.25">
      <c r="A23" s="35" t="s">
        <v>10</v>
      </c>
      <c r="B23" s="14" t="s">
        <v>36</v>
      </c>
      <c r="C23" s="30">
        <v>0</v>
      </c>
      <c r="D23" s="59">
        <f t="shared" si="0"/>
        <v>0</v>
      </c>
      <c r="E23" s="30">
        <v>0</v>
      </c>
      <c r="F23" s="56">
        <f t="shared" ref="F23" si="8">E23/E$37*100</f>
        <v>0</v>
      </c>
    </row>
    <row r="24" spans="1:6" x14ac:dyDescent="0.25">
      <c r="A24" s="35" t="s">
        <v>11</v>
      </c>
      <c r="B24" s="14" t="s">
        <v>37</v>
      </c>
      <c r="C24" s="30">
        <v>0</v>
      </c>
      <c r="D24" s="59">
        <f t="shared" si="0"/>
        <v>0</v>
      </c>
      <c r="E24" s="30">
        <v>10</v>
      </c>
      <c r="F24" s="56">
        <f t="shared" ref="F24" si="9">E24/E$37*100</f>
        <v>1.4128323749973598E-5</v>
      </c>
    </row>
    <row r="25" spans="1:6" x14ac:dyDescent="0.25">
      <c r="A25" s="35" t="s">
        <v>12</v>
      </c>
      <c r="B25" s="14" t="s">
        <v>38</v>
      </c>
      <c r="C25" s="30">
        <v>281</v>
      </c>
      <c r="D25" s="59">
        <f t="shared" si="0"/>
        <v>0.94093222609161531</v>
      </c>
      <c r="E25" s="30">
        <v>329138</v>
      </c>
      <c r="F25" s="56">
        <f>E25/E$37*100</f>
        <v>0.46501682224188096</v>
      </c>
    </row>
    <row r="26" spans="1:6" x14ac:dyDescent="0.25">
      <c r="A26" s="35" t="s">
        <v>13</v>
      </c>
      <c r="B26" s="14" t="s">
        <v>39</v>
      </c>
      <c r="C26" s="30">
        <v>155</v>
      </c>
      <c r="D26" s="59">
        <f t="shared" si="0"/>
        <v>0.51901955531743904</v>
      </c>
      <c r="E26" s="30">
        <v>415485</v>
      </c>
      <c r="F26" s="56">
        <f t="shared" ref="F26" si="10">E26/E$37*100</f>
        <v>0.58701065932577801</v>
      </c>
    </row>
    <row r="27" spans="1:6" x14ac:dyDescent="0.25">
      <c r="A27" s="35" t="s">
        <v>14</v>
      </c>
      <c r="B27" s="14" t="s">
        <v>58</v>
      </c>
      <c r="C27" s="30">
        <v>27</v>
      </c>
      <c r="D27" s="59">
        <f t="shared" si="0"/>
        <v>9.0409858023037776E-2</v>
      </c>
      <c r="E27" s="30">
        <v>28837</v>
      </c>
      <c r="F27" s="56">
        <f t="shared" ref="F27" si="11">E27/E$37*100</f>
        <v>4.0741847197798865E-2</v>
      </c>
    </row>
    <row r="28" spans="1:6" x14ac:dyDescent="0.25">
      <c r="A28" s="35" t="s">
        <v>15</v>
      </c>
      <c r="B28" s="14" t="s">
        <v>59</v>
      </c>
      <c r="C28" s="30">
        <v>241</v>
      </c>
      <c r="D28" s="59">
        <f t="shared" si="0"/>
        <v>0.80699169568711504</v>
      </c>
      <c r="E28" s="30">
        <v>62806</v>
      </c>
      <c r="F28" s="56">
        <f>E28/E$37*100</f>
        <v>8.8734350144084179E-2</v>
      </c>
    </row>
    <row r="29" spans="1:6" x14ac:dyDescent="0.25">
      <c r="A29" s="35" t="s">
        <v>16</v>
      </c>
      <c r="B29" s="14" t="s">
        <v>40</v>
      </c>
      <c r="C29" s="30">
        <v>0</v>
      </c>
      <c r="D29" s="59">
        <f t="shared" si="0"/>
        <v>0</v>
      </c>
      <c r="E29" s="30">
        <v>0</v>
      </c>
      <c r="F29" s="56">
        <f t="shared" ref="F29" si="12">E29/E$37*100</f>
        <v>0</v>
      </c>
    </row>
    <row r="30" spans="1:6" x14ac:dyDescent="0.25">
      <c r="A30" s="35" t="s">
        <v>17</v>
      </c>
      <c r="B30" s="14" t="s">
        <v>41</v>
      </c>
      <c r="C30" s="30">
        <v>88</v>
      </c>
      <c r="D30" s="59">
        <f t="shared" si="0"/>
        <v>0.29466916688990086</v>
      </c>
      <c r="E30" s="30">
        <v>37680</v>
      </c>
      <c r="F30" s="56">
        <f t="shared" ref="F30" si="13">E30/E$37*100</f>
        <v>5.3235523889900514E-2</v>
      </c>
    </row>
    <row r="31" spans="1:6" x14ac:dyDescent="0.25">
      <c r="A31" s="36" t="s">
        <v>23</v>
      </c>
      <c r="B31" s="7" t="s">
        <v>42</v>
      </c>
      <c r="C31" s="31">
        <f>SUM(C13:C30)</f>
        <v>25625</v>
      </c>
      <c r="D31" s="60">
        <f t="shared" si="0"/>
        <v>85.805652290383065</v>
      </c>
      <c r="E31" s="31">
        <f>SUM(E13:E30)</f>
        <v>47558141</v>
      </c>
      <c r="F31" s="57">
        <f>E31/E$37*100</f>
        <v>67.191681299489318</v>
      </c>
    </row>
    <row r="32" spans="1:6" x14ac:dyDescent="0.25">
      <c r="A32" s="37" t="s">
        <v>22</v>
      </c>
      <c r="B32" s="5" t="s">
        <v>43</v>
      </c>
      <c r="C32" s="30">
        <v>3738</v>
      </c>
      <c r="D32" s="59">
        <f t="shared" si="0"/>
        <v>12.516742566300563</v>
      </c>
      <c r="E32" s="30">
        <v>22525834</v>
      </c>
      <c r="F32" s="56">
        <f>E32/E$37*100</f>
        <v>31.825227549016276</v>
      </c>
    </row>
    <row r="33" spans="1:6" x14ac:dyDescent="0.25">
      <c r="A33" s="37" t="s">
        <v>20</v>
      </c>
      <c r="B33" s="6" t="s">
        <v>44</v>
      </c>
      <c r="C33" s="30">
        <v>17</v>
      </c>
      <c r="D33" s="59">
        <f t="shared" si="0"/>
        <v>5.6924725421912667E-2</v>
      </c>
      <c r="E33" s="30">
        <v>62917</v>
      </c>
      <c r="F33" s="56">
        <f t="shared" ref="F33" si="14">E33/E$37*100</f>
        <v>8.8891174537708881E-2</v>
      </c>
    </row>
    <row r="34" spans="1:6" x14ac:dyDescent="0.25">
      <c r="A34" s="37" t="s">
        <v>21</v>
      </c>
      <c r="B34" s="17" t="s">
        <v>45</v>
      </c>
      <c r="C34" s="30">
        <v>484</v>
      </c>
      <c r="D34" s="59">
        <f t="shared" si="0"/>
        <v>1.6206804178944549</v>
      </c>
      <c r="E34" s="30">
        <v>632913</v>
      </c>
      <c r="F34" s="56">
        <f t="shared" ref="F34" si="15">E34/E$37*100</f>
        <v>0.89419997695670395</v>
      </c>
    </row>
    <row r="35" spans="1:6" ht="15.75" customHeight="1" x14ac:dyDescent="0.25">
      <c r="A35" s="38" t="s">
        <v>19</v>
      </c>
      <c r="B35" s="17" t="s">
        <v>46</v>
      </c>
      <c r="C35" s="30">
        <v>0</v>
      </c>
      <c r="D35" s="59">
        <f t="shared" si="0"/>
        <v>0</v>
      </c>
      <c r="E35" s="30">
        <v>0</v>
      </c>
      <c r="F35" s="56">
        <f t="shared" ref="F35" si="16">E35/E$37*100</f>
        <v>0</v>
      </c>
    </row>
    <row r="36" spans="1:6" x14ac:dyDescent="0.25">
      <c r="A36" s="39" t="s">
        <v>18</v>
      </c>
      <c r="B36" s="9" t="s">
        <v>47</v>
      </c>
      <c r="C36" s="32">
        <f>SUM(C32:C35)</f>
        <v>4239</v>
      </c>
      <c r="D36" s="2">
        <f t="shared" si="0"/>
        <v>14.194347709616931</v>
      </c>
      <c r="E36" s="33">
        <f>SUM(E32:E35)</f>
        <v>23221664</v>
      </c>
      <c r="F36" s="52">
        <f>E36/E$37*100</f>
        <v>32.808318700510689</v>
      </c>
    </row>
    <row r="37" spans="1:6" x14ac:dyDescent="0.25">
      <c r="A37" s="18" t="s">
        <v>24</v>
      </c>
      <c r="B37" s="19" t="s">
        <v>48</v>
      </c>
      <c r="C37" s="61">
        <f>C31+C36</f>
        <v>29864</v>
      </c>
      <c r="D37" s="55">
        <f>D31+D36</f>
        <v>100</v>
      </c>
      <c r="E37" s="61">
        <f>E31+E36</f>
        <v>70779805</v>
      </c>
      <c r="F37" s="54">
        <f>F31+F36</f>
        <v>100</v>
      </c>
    </row>
    <row r="40" spans="1:6" x14ac:dyDescent="0.25">
      <c r="A40" t="s">
        <v>60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7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7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0" t="s">
        <v>55</v>
      </c>
      <c r="C6" s="4"/>
      <c r="D6" s="4"/>
      <c r="E6" s="4"/>
      <c r="F6" s="4"/>
    </row>
    <row r="7" spans="1:8" x14ac:dyDescent="0.25">
      <c r="A7" s="40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4" t="s">
        <v>26</v>
      </c>
      <c r="C10" s="64"/>
      <c r="D10" s="64"/>
      <c r="E10" s="64"/>
      <c r="F10" s="67"/>
    </row>
    <row r="11" spans="1:8" ht="38.25" customHeight="1" x14ac:dyDescent="0.25">
      <c r="A11" s="43" t="s">
        <v>49</v>
      </c>
      <c r="B11" s="65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6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4" t="s">
        <v>27</v>
      </c>
      <c r="C13" s="30">
        <v>1459</v>
      </c>
      <c r="D13" s="59">
        <f>C13/C$36*100</f>
        <v>276.85009487666036</v>
      </c>
      <c r="E13" s="30">
        <v>1872995.8899999997</v>
      </c>
      <c r="F13" s="58">
        <f>E13/E$36*100</f>
        <v>44.254115077037234</v>
      </c>
    </row>
    <row r="14" spans="1:8" x14ac:dyDescent="0.25">
      <c r="A14" s="35" t="s">
        <v>1</v>
      </c>
      <c r="B14" s="14" t="s">
        <v>28</v>
      </c>
      <c r="C14" s="30">
        <v>108</v>
      </c>
      <c r="D14" s="59">
        <f t="shared" ref="D14:F29" si="0">C14/C$36*100</f>
        <v>20.49335863377609</v>
      </c>
      <c r="E14" s="30">
        <v>73773.539999999994</v>
      </c>
      <c r="F14" s="56">
        <f t="shared" si="0"/>
        <v>1.7430805621257448</v>
      </c>
      <c r="H14" s="1"/>
    </row>
    <row r="15" spans="1:8" x14ac:dyDescent="0.25">
      <c r="A15" s="35" t="s">
        <v>2</v>
      </c>
      <c r="B15" s="14" t="s">
        <v>29</v>
      </c>
      <c r="C15" s="30">
        <v>1216</v>
      </c>
      <c r="D15" s="59">
        <f t="shared" si="0"/>
        <v>230.74003795066415</v>
      </c>
      <c r="E15" s="30">
        <v>2739773.58</v>
      </c>
      <c r="F15" s="56">
        <f t="shared" si="0"/>
        <v>64.733860838502068</v>
      </c>
    </row>
    <row r="16" spans="1:8" x14ac:dyDescent="0.25">
      <c r="A16" s="35" t="s">
        <v>3</v>
      </c>
      <c r="B16" s="14" t="s">
        <v>30</v>
      </c>
      <c r="C16" s="30">
        <v>0</v>
      </c>
      <c r="D16" s="59">
        <f t="shared" si="0"/>
        <v>0</v>
      </c>
      <c r="E16" s="30">
        <v>0</v>
      </c>
      <c r="F16" s="56">
        <f t="shared" si="0"/>
        <v>0</v>
      </c>
    </row>
    <row r="17" spans="1:6" x14ac:dyDescent="0.25">
      <c r="A17" s="35" t="s">
        <v>4</v>
      </c>
      <c r="B17" s="14" t="s">
        <v>31</v>
      </c>
      <c r="C17" s="30">
        <v>0</v>
      </c>
      <c r="D17" s="59">
        <f t="shared" si="0"/>
        <v>0</v>
      </c>
      <c r="E17" s="30">
        <v>0</v>
      </c>
      <c r="F17" s="56">
        <f t="shared" si="0"/>
        <v>0</v>
      </c>
    </row>
    <row r="18" spans="1:6" x14ac:dyDescent="0.25">
      <c r="A18" s="35" t="s">
        <v>5</v>
      </c>
      <c r="B18" s="14" t="s">
        <v>32</v>
      </c>
      <c r="C18" s="30">
        <v>0</v>
      </c>
      <c r="D18" s="59">
        <f>C18/C$36*100</f>
        <v>0</v>
      </c>
      <c r="E18" s="30">
        <v>0</v>
      </c>
      <c r="F18" s="56">
        <f>E18/E$36*100</f>
        <v>0</v>
      </c>
    </row>
    <row r="19" spans="1:6" x14ac:dyDescent="0.25">
      <c r="A19" s="35" t="s">
        <v>6</v>
      </c>
      <c r="B19" s="14" t="s">
        <v>57</v>
      </c>
      <c r="C19" s="30">
        <v>2</v>
      </c>
      <c r="D19" s="59">
        <f t="shared" si="0"/>
        <v>0.37950664136622392</v>
      </c>
      <c r="E19" s="30">
        <v>37.770000000000003</v>
      </c>
      <c r="F19" s="56">
        <f t="shared" si="0"/>
        <v>8.9240875294162932E-4</v>
      </c>
    </row>
    <row r="20" spans="1:6" x14ac:dyDescent="0.25">
      <c r="A20" s="35" t="s">
        <v>7</v>
      </c>
      <c r="B20" s="14" t="s">
        <v>33</v>
      </c>
      <c r="C20" s="30">
        <v>61</v>
      </c>
      <c r="D20" s="59">
        <f t="shared" si="0"/>
        <v>11.57495256166983</v>
      </c>
      <c r="E20" s="30">
        <v>1288897.43</v>
      </c>
      <c r="F20" s="56">
        <f t="shared" si="0"/>
        <v>30.45335843727749</v>
      </c>
    </row>
    <row r="21" spans="1:6" x14ac:dyDescent="0.25">
      <c r="A21" s="35" t="s">
        <v>8</v>
      </c>
      <c r="B21" s="14" t="s">
        <v>34</v>
      </c>
      <c r="C21" s="30">
        <v>120</v>
      </c>
      <c r="D21" s="59">
        <f t="shared" si="0"/>
        <v>22.770398481973434</v>
      </c>
      <c r="E21" s="30">
        <v>282631.15000000002</v>
      </c>
      <c r="F21" s="56">
        <f t="shared" si="0"/>
        <v>6.6778531139517749</v>
      </c>
    </row>
    <row r="22" spans="1:6" s="20" customFormat="1" x14ac:dyDescent="0.25">
      <c r="A22" s="35" t="s">
        <v>9</v>
      </c>
      <c r="B22" s="14" t="s">
        <v>35</v>
      </c>
      <c r="C22" s="30">
        <v>4288</v>
      </c>
      <c r="D22" s="59">
        <f t="shared" si="0"/>
        <v>813.66223908918403</v>
      </c>
      <c r="E22" s="30">
        <v>14283352.970000003</v>
      </c>
      <c r="F22" s="56">
        <f t="shared" si="0"/>
        <v>337.47919544037114</v>
      </c>
    </row>
    <row r="23" spans="1:6" s="20" customFormat="1" x14ac:dyDescent="0.25">
      <c r="A23" s="35" t="s">
        <v>10</v>
      </c>
      <c r="B23" s="14" t="s">
        <v>36</v>
      </c>
      <c r="C23" s="30">
        <v>0</v>
      </c>
      <c r="D23" s="59">
        <f t="shared" si="0"/>
        <v>0</v>
      </c>
      <c r="E23" s="30">
        <v>0</v>
      </c>
      <c r="F23" s="56">
        <f t="shared" si="0"/>
        <v>0</v>
      </c>
    </row>
    <row r="24" spans="1:6" x14ac:dyDescent="0.25">
      <c r="A24" s="35" t="s">
        <v>11</v>
      </c>
      <c r="B24" s="14" t="s">
        <v>37</v>
      </c>
      <c r="C24" s="30">
        <v>0</v>
      </c>
      <c r="D24" s="59">
        <f>C24/C$36*100</f>
        <v>0</v>
      </c>
      <c r="E24" s="30">
        <v>0</v>
      </c>
      <c r="F24" s="56">
        <f>E24/E$36*100</f>
        <v>0</v>
      </c>
    </row>
    <row r="25" spans="1:6" x14ac:dyDescent="0.25">
      <c r="A25" s="35" t="s">
        <v>12</v>
      </c>
      <c r="B25" s="14" t="s">
        <v>38</v>
      </c>
      <c r="C25" s="30">
        <v>31</v>
      </c>
      <c r="D25" s="59">
        <f t="shared" si="0"/>
        <v>5.8823529411764701</v>
      </c>
      <c r="E25" s="30">
        <v>110913.99999999999</v>
      </c>
      <c r="F25" s="56">
        <f t="shared" si="0"/>
        <v>2.6206148907537155</v>
      </c>
    </row>
    <row r="26" spans="1:6" x14ac:dyDescent="0.25">
      <c r="A26" s="35" t="s">
        <v>13</v>
      </c>
      <c r="B26" s="14" t="s">
        <v>39</v>
      </c>
      <c r="C26" s="30">
        <v>43</v>
      </c>
      <c r="D26" s="59">
        <f t="shared" si="0"/>
        <v>8.159392789373813</v>
      </c>
      <c r="E26" s="30">
        <v>96072.400000000009</v>
      </c>
      <c r="F26" s="56">
        <f t="shared" si="0"/>
        <v>2.2699457420203699</v>
      </c>
    </row>
    <row r="27" spans="1:6" x14ac:dyDescent="0.25">
      <c r="A27" s="35" t="s">
        <v>14</v>
      </c>
      <c r="B27" s="14" t="s">
        <v>58</v>
      </c>
      <c r="C27" s="30">
        <v>0</v>
      </c>
      <c r="D27" s="59">
        <f t="shared" si="0"/>
        <v>0</v>
      </c>
      <c r="E27" s="30">
        <v>0</v>
      </c>
      <c r="F27" s="56">
        <f t="shared" si="0"/>
        <v>0</v>
      </c>
    </row>
    <row r="28" spans="1:6" x14ac:dyDescent="0.25">
      <c r="A28" s="35" t="s">
        <v>15</v>
      </c>
      <c r="B28" s="14" t="s">
        <v>59</v>
      </c>
      <c r="C28" s="30">
        <v>33</v>
      </c>
      <c r="D28" s="59">
        <f t="shared" si="0"/>
        <v>6.2618595825426944</v>
      </c>
      <c r="E28" s="30">
        <v>34332.43</v>
      </c>
      <c r="F28" s="56">
        <f t="shared" si="0"/>
        <v>0.81118774269938521</v>
      </c>
    </row>
    <row r="29" spans="1:6" x14ac:dyDescent="0.25">
      <c r="A29" s="35" t="s">
        <v>16</v>
      </c>
      <c r="B29" s="14" t="s">
        <v>40</v>
      </c>
      <c r="C29" s="30">
        <v>0</v>
      </c>
      <c r="D29" s="59">
        <f t="shared" si="0"/>
        <v>0</v>
      </c>
      <c r="E29" s="30">
        <v>0</v>
      </c>
      <c r="F29" s="56">
        <f t="shared" si="0"/>
        <v>0</v>
      </c>
    </row>
    <row r="30" spans="1:6" x14ac:dyDescent="0.25">
      <c r="A30" s="35" t="s">
        <v>17</v>
      </c>
      <c r="B30" s="14" t="s">
        <v>41</v>
      </c>
      <c r="C30" s="30">
        <v>5</v>
      </c>
      <c r="D30" s="59">
        <f>C30/C$36*100</f>
        <v>0.94876660341555974</v>
      </c>
      <c r="E30" s="30">
        <v>573.58000000000004</v>
      </c>
      <c r="F30" s="56">
        <f>E30/E$36*100</f>
        <v>1.3552232261378335E-2</v>
      </c>
    </row>
    <row r="31" spans="1:6" x14ac:dyDescent="0.25">
      <c r="A31" s="36" t="s">
        <v>23</v>
      </c>
      <c r="B31" s="7" t="s">
        <v>42</v>
      </c>
      <c r="C31" s="31">
        <f>SUM(C13:C30)</f>
        <v>7366</v>
      </c>
      <c r="D31" s="60">
        <f>C31/C$37*100</f>
        <v>93.323197770176108</v>
      </c>
      <c r="E31" s="24">
        <f>SUM(E13:E30)</f>
        <v>20783354.739999998</v>
      </c>
      <c r="F31" s="57">
        <f>E31/E$37*100</f>
        <v>83.081176784923287</v>
      </c>
    </row>
    <row r="32" spans="1:6" x14ac:dyDescent="0.25">
      <c r="A32" s="37" t="s">
        <v>22</v>
      </c>
      <c r="B32" s="5" t="s">
        <v>43</v>
      </c>
      <c r="C32" s="30">
        <v>394</v>
      </c>
      <c r="D32" s="59">
        <f>C32/C$36*100</f>
        <v>74.762808349146113</v>
      </c>
      <c r="E32" s="53">
        <v>3851393.0700000003</v>
      </c>
      <c r="F32" s="56">
        <f>E32/E$36*100</f>
        <v>90.998593769836717</v>
      </c>
    </row>
    <row r="33" spans="1:6" x14ac:dyDescent="0.25">
      <c r="A33" s="37" t="s">
        <v>20</v>
      </c>
      <c r="B33" s="6" t="s">
        <v>44</v>
      </c>
      <c r="C33" s="30">
        <v>1</v>
      </c>
      <c r="D33" s="59">
        <f t="shared" ref="D33:D35" si="1">C33/C$36*100</f>
        <v>0.18975332068311196</v>
      </c>
      <c r="E33" s="53">
        <v>6920.3099999999995</v>
      </c>
      <c r="F33" s="56">
        <f t="shared" ref="F33:F35" si="2">E33/E$36*100</f>
        <v>0.16350927236085477</v>
      </c>
    </row>
    <row r="34" spans="1:6" x14ac:dyDescent="0.25">
      <c r="A34" s="37" t="s">
        <v>21</v>
      </c>
      <c r="B34" s="17" t="s">
        <v>45</v>
      </c>
      <c r="C34" s="30">
        <v>132</v>
      </c>
      <c r="D34" s="59">
        <f t="shared" si="1"/>
        <v>25.047438330170777</v>
      </c>
      <c r="E34" s="53">
        <v>374052.1</v>
      </c>
      <c r="F34" s="56">
        <f t="shared" si="2"/>
        <v>8.8378969578024247</v>
      </c>
    </row>
    <row r="35" spans="1:6" ht="15.75" customHeight="1" x14ac:dyDescent="0.25">
      <c r="A35" s="38" t="s">
        <v>19</v>
      </c>
      <c r="B35" s="17" t="s">
        <v>46</v>
      </c>
      <c r="C35" s="30">
        <v>0</v>
      </c>
      <c r="D35" s="59">
        <f t="shared" si="1"/>
        <v>0</v>
      </c>
      <c r="E35" s="53">
        <v>0</v>
      </c>
      <c r="F35" s="56">
        <f t="shared" si="2"/>
        <v>0</v>
      </c>
    </row>
    <row r="36" spans="1:6" x14ac:dyDescent="0.25">
      <c r="A36" s="39" t="s">
        <v>18</v>
      </c>
      <c r="B36" s="9" t="s">
        <v>47</v>
      </c>
      <c r="C36" s="32">
        <f>SUM(C32:C35)</f>
        <v>527</v>
      </c>
      <c r="D36" s="8">
        <f>C36/C$37*100</f>
        <v>6.6768022298238945</v>
      </c>
      <c r="E36" s="33">
        <f>SUM(E32:E35)</f>
        <v>4232365.4800000004</v>
      </c>
      <c r="F36" s="49">
        <f>E36/E$37*100</f>
        <v>16.918823215076717</v>
      </c>
    </row>
    <row r="37" spans="1:6" x14ac:dyDescent="0.25">
      <c r="A37" s="18" t="s">
        <v>24</v>
      </c>
      <c r="B37" s="19" t="s">
        <v>48</v>
      </c>
      <c r="C37" s="61">
        <f>C31+C36</f>
        <v>7893</v>
      </c>
      <c r="D37" s="55">
        <f>D31+D36</f>
        <v>100</v>
      </c>
      <c r="E37" s="61">
        <f>E31+E36</f>
        <v>25015720.219999999</v>
      </c>
      <c r="F37" s="48"/>
    </row>
    <row r="40" spans="1:6" x14ac:dyDescent="0.25">
      <c r="A40" t="s">
        <v>61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2022-05-27T09:44:21Z</dcterms:modified>
</cp:coreProperties>
</file>