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BiH!$A$1:$H$47</definedName>
  </definedNames>
  <calcPr calcId="145621"/>
</workbook>
</file>

<file path=xl/calcChain.xml><?xml version="1.0" encoding="utf-8"?>
<calcChain xmlns="http://schemas.openxmlformats.org/spreadsheetml/2006/main">
  <c r="E36" i="25" l="1"/>
  <c r="C36" i="25"/>
  <c r="E23" i="23"/>
  <c r="C23" i="23"/>
  <c r="G36" i="25" l="1"/>
  <c r="G22" i="23" l="1"/>
  <c r="E13" i="25" l="1"/>
  <c r="C13" i="25"/>
  <c r="C12" i="25"/>
  <c r="G12" i="24"/>
  <c r="G11" i="24"/>
  <c r="C26" i="24"/>
  <c r="D12" i="24" s="1"/>
  <c r="D22" i="23"/>
  <c r="G13" i="25" l="1"/>
  <c r="E37" i="25"/>
  <c r="E25" i="25"/>
  <c r="E35" i="25"/>
  <c r="E34" i="25"/>
  <c r="E33" i="25"/>
  <c r="E32" i="25"/>
  <c r="E31" i="25"/>
  <c r="E30" i="25"/>
  <c r="E29" i="25"/>
  <c r="E28" i="25"/>
  <c r="E27" i="25"/>
  <c r="E26" i="25"/>
  <c r="E24" i="25"/>
  <c r="E23" i="25"/>
  <c r="E22" i="25"/>
  <c r="E21" i="25"/>
  <c r="E20" i="25"/>
  <c r="E19" i="25"/>
  <c r="E18" i="25"/>
  <c r="E17" i="25"/>
  <c r="E16" i="25"/>
  <c r="E15" i="25"/>
  <c r="E14" i="25"/>
  <c r="E12" i="25"/>
  <c r="G12" i="25" s="1"/>
  <c r="E11" i="25"/>
  <c r="C37" i="25"/>
  <c r="C35" i="25"/>
  <c r="C25" i="25"/>
  <c r="C34" i="25"/>
  <c r="C33" i="25"/>
  <c r="C32" i="25"/>
  <c r="C31" i="25"/>
  <c r="C30" i="25"/>
  <c r="C29" i="25"/>
  <c r="C26" i="25"/>
  <c r="C27" i="25"/>
  <c r="C28" i="25"/>
  <c r="C24" i="25"/>
  <c r="C23" i="25"/>
  <c r="C22" i="25"/>
  <c r="C21" i="25"/>
  <c r="C20" i="25"/>
  <c r="C19" i="25"/>
  <c r="C18" i="25"/>
  <c r="C16" i="25"/>
  <c r="C17" i="25"/>
  <c r="C15" i="25"/>
  <c r="C14" i="25"/>
  <c r="C11" i="25"/>
  <c r="G25" i="25" l="1"/>
  <c r="G12" i="23" l="1"/>
  <c r="G11" i="23"/>
  <c r="F22" i="23"/>
  <c r="E26" i="24"/>
  <c r="F12" i="24" s="1"/>
  <c r="G13" i="24" l="1"/>
  <c r="G14" i="24"/>
  <c r="G15" i="24"/>
  <c r="G16" i="24"/>
  <c r="G17" i="24"/>
  <c r="G18" i="24"/>
  <c r="G19" i="24"/>
  <c r="G20" i="24"/>
  <c r="G21" i="24"/>
  <c r="G22" i="24"/>
  <c r="G23" i="24"/>
  <c r="G24" i="24"/>
  <c r="G25" i="24"/>
  <c r="G13" i="23"/>
  <c r="G14" i="23"/>
  <c r="G15" i="23"/>
  <c r="G16" i="23"/>
  <c r="G17" i="23"/>
  <c r="G19" i="23"/>
  <c r="G20" i="23"/>
  <c r="G21" i="23"/>
  <c r="G18" i="23"/>
  <c r="D18" i="23"/>
  <c r="G23" i="23" l="1"/>
  <c r="G26" i="24"/>
  <c r="H21" i="23" l="1"/>
  <c r="H22" i="23"/>
  <c r="H25" i="24"/>
  <c r="H12" i="24"/>
  <c r="H14" i="24"/>
  <c r="H23" i="24"/>
  <c r="H20" i="24"/>
  <c r="H15" i="24"/>
  <c r="H19" i="24"/>
  <c r="H13" i="24"/>
  <c r="H17" i="24"/>
  <c r="H21" i="24"/>
  <c r="H11" i="24"/>
  <c r="H16" i="24"/>
  <c r="H18" i="24"/>
  <c r="H22" i="24"/>
  <c r="H24" i="24"/>
  <c r="H12" i="23"/>
  <c r="H20" i="23"/>
  <c r="H14" i="23"/>
  <c r="H15" i="23"/>
  <c r="H13" i="23"/>
  <c r="H19" i="23"/>
  <c r="H17" i="23"/>
  <c r="H16" i="23"/>
  <c r="H18" i="23"/>
  <c r="H11" i="23"/>
  <c r="H26" i="24" l="1"/>
  <c r="H23" i="23"/>
  <c r="G16" i="25" l="1"/>
  <c r="G20" i="25"/>
  <c r="G31" i="25"/>
  <c r="G35" i="25"/>
  <c r="G18" i="25"/>
  <c r="G19" i="25"/>
  <c r="G21" i="25"/>
  <c r="G22" i="25"/>
  <c r="G24" i="25"/>
  <c r="G29" i="25"/>
  <c r="G32" i="25"/>
  <c r="G37" i="25"/>
  <c r="G15" i="25"/>
  <c r="G34" i="25"/>
  <c r="G14" i="25"/>
  <c r="G26" i="25"/>
  <c r="G28" i="25"/>
  <c r="G30" i="25"/>
  <c r="C38" i="25"/>
  <c r="D36" i="25" s="1"/>
  <c r="G33" i="25"/>
  <c r="G11" i="25"/>
  <c r="G23" i="25"/>
  <c r="G27" i="25"/>
  <c r="G17" i="25"/>
  <c r="E38" i="25"/>
  <c r="F13" i="25" l="1"/>
  <c r="F36" i="25"/>
  <c r="D11" i="25"/>
  <c r="D13" i="25"/>
  <c r="F11" i="25"/>
  <c r="G38" i="25"/>
  <c r="H36" i="25" s="1"/>
  <c r="F16" i="25"/>
  <c r="D29" i="25"/>
  <c r="F21" i="25"/>
  <c r="F23" i="25"/>
  <c r="F20" i="25"/>
  <c r="D31" i="25"/>
  <c r="F18" i="25"/>
  <c r="D14" i="25"/>
  <c r="D12" i="25"/>
  <c r="F14" i="25"/>
  <c r="F12" i="25"/>
  <c r="D23" i="25"/>
  <c r="D35" i="25"/>
  <c r="D21" i="25"/>
  <c r="D19" i="25"/>
  <c r="D25" i="25"/>
  <c r="D33" i="25"/>
  <c r="D15" i="25"/>
  <c r="D37" i="25"/>
  <c r="D34" i="25"/>
  <c r="D32" i="25"/>
  <c r="D22" i="25"/>
  <c r="F22" i="25"/>
  <c r="D20" i="25"/>
  <c r="D18" i="25"/>
  <c r="F28" i="25"/>
  <c r="F26" i="25"/>
  <c r="F19" i="25"/>
  <c r="F17" i="25"/>
  <c r="F29" i="25"/>
  <c r="F27" i="25"/>
  <c r="F24" i="25"/>
  <c r="F15" i="25"/>
  <c r="D30" i="25"/>
  <c r="D16" i="25"/>
  <c r="D26" i="25"/>
  <c r="D28" i="25"/>
  <c r="D17" i="25"/>
  <c r="D24" i="25"/>
  <c r="D27" i="25"/>
  <c r="F37" i="25"/>
  <c r="F25" i="25"/>
  <c r="F35" i="25"/>
  <c r="F34" i="25"/>
  <c r="F33" i="25"/>
  <c r="F32" i="25"/>
  <c r="F31" i="25"/>
  <c r="F30" i="25"/>
  <c r="C37" i="21"/>
  <c r="C32" i="22"/>
  <c r="D32" i="22"/>
  <c r="H34" i="25" l="1"/>
  <c r="H13" i="25"/>
  <c r="H11" i="25"/>
  <c r="H29" i="25"/>
  <c r="H28" i="25"/>
  <c r="H12" i="25"/>
  <c r="H30" i="25"/>
  <c r="H27" i="25"/>
  <c r="H20" i="25"/>
  <c r="H37" i="25"/>
  <c r="H17" i="25"/>
  <c r="H18" i="25"/>
  <c r="H35" i="25"/>
  <c r="H24" i="25"/>
  <c r="H33" i="25"/>
  <c r="H19" i="25"/>
  <c r="H25" i="25"/>
  <c r="H21" i="25"/>
  <c r="H16" i="25"/>
  <c r="H26" i="25"/>
  <c r="H14" i="25"/>
  <c r="H22" i="25"/>
  <c r="H31" i="25"/>
  <c r="H23" i="25"/>
  <c r="H15" i="25"/>
  <c r="H32" i="25"/>
  <c r="F38" i="25"/>
  <c r="D38" i="25"/>
  <c r="J20" i="22"/>
  <c r="E20" i="22"/>
  <c r="E18" i="22"/>
  <c r="E24" i="22"/>
  <c r="E25" i="22"/>
  <c r="J25" i="22"/>
  <c r="G25" i="22"/>
  <c r="F18" i="22"/>
  <c r="E30" i="22"/>
  <c r="H38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20" i="24"/>
  <c r="D24" i="24"/>
  <c r="F19" i="23"/>
  <c r="F24" i="24" l="1"/>
  <c r="F25" i="24"/>
  <c r="D20" i="23"/>
  <c r="F11" i="24"/>
  <c r="F13" i="24"/>
  <c r="F14" i="24"/>
  <c r="F15" i="24"/>
  <c r="F16" i="24"/>
  <c r="F17" i="24"/>
  <c r="F18" i="24"/>
  <c r="F18" i="23"/>
  <c r="D11" i="23"/>
  <c r="F12" i="23"/>
  <c r="D13" i="23"/>
  <c r="F14" i="23"/>
  <c r="D15" i="23"/>
  <c r="F16" i="23"/>
  <c r="D17" i="23"/>
  <c r="F21" i="23"/>
  <c r="F22" i="24"/>
  <c r="F19" i="24"/>
  <c r="F21" i="24"/>
  <c r="F23" i="24"/>
  <c r="F11" i="23"/>
  <c r="D12" i="23"/>
  <c r="F13" i="23"/>
  <c r="D14" i="23"/>
  <c r="F15" i="23"/>
  <c r="D16" i="23"/>
  <c r="F17" i="23"/>
  <c r="D19" i="23"/>
  <c r="F20" i="23"/>
  <c r="D21" i="23"/>
  <c r="D11" i="24"/>
  <c r="D13" i="24"/>
  <c r="D14" i="24"/>
  <c r="D15" i="24"/>
  <c r="D16" i="24"/>
  <c r="D17" i="24"/>
  <c r="D18" i="24"/>
  <c r="D19" i="24"/>
  <c r="D20" i="24"/>
  <c r="D21" i="24"/>
  <c r="D22" i="24"/>
  <c r="D23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5" i="24"/>
  <c r="D37" i="21"/>
  <c r="I37" i="21"/>
  <c r="L32" i="21" s="1"/>
  <c r="H37" i="21"/>
  <c r="D23" i="23" l="1"/>
  <c r="D26" i="24"/>
  <c r="F26" i="24"/>
  <c r="F23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<sst xmlns="http://schemas.openxmlformats.org/spreadsheetml/2006/main" count="305" uniqueCount="88">
  <si>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</si>
  <si>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</si>
  <si>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</si>
  <si>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</si>
  <si>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</si>
  <si>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</si>
  <si>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</si>
  <si>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</si>
  <si>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</si>
  <si>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</si>
  <si>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</si>
  <si>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</si>
  <si>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</si>
  <si>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</si>
  <si>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</si>
  <si>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</si>
  <si>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</si>
  <si>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</si>
  <si>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</si>
  <si>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</si>
  <si>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</si>
  <si>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</si>
  <si>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</si>
  <si>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</si>
  <si>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</si>
  <si>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</si>
  <si>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</si>
  <si>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</si>
  <si>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</si>
  <si>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</si>
  <si>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</si>
  <si>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</si>
  <si>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</si>
  <si>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</si>
  <si>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</si>
  <si>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</si>
  <si>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</si>
  <si>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</si>
  <si>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</si>
  <si>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</si>
  <si>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</si>
  <si>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</si>
  <si>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</si>
  <si>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</si>
  <si>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</si>
  <si>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</si>
  <si>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</si>
  <si>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</si>
  <si>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</si>
  <si>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</si>
  <si>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</si>
  <si>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</si>
  <si>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</si>
  <si>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</si>
  <si>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</si>
  <si>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</si>
  <si>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</si>
  <si>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</si>
  <si>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</si>
  <si>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</si>
  <si>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</si>
  <si>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</si>
  <si>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</si>
  <si>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</si>
  <si>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</si>
  <si>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</si>
  <si>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</si>
  <si>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</si>
  <si>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</si>
  <si>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</si>
  <si>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</si>
  <si>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</si>
  <si>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</si>
  <si>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</si>
  <si>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</si>
  <si>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</si>
  <si>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</si>
  <si>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</si>
  <si>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</si>
  <si>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 xml:space="preserve">Atos osiguranje a.d. </t>
  </si>
  <si>
    <t>I-IX-2018</t>
  </si>
  <si>
    <t>Merkur osiguranje d.d.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</si>
  <si>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</si>
  <si>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</si>
  <si>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</si>
  <si>
    <t>Osiguravajuće društvo</t>
  </si>
  <si>
    <t>*Podatci su dati na temelju nerevidiranih izvješća društava sa sjedištem u Federaciji Bosne i Hercegovine.</t>
  </si>
  <si>
    <t>*Podatci su dati na temelju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</si>
</sst>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0"/>
      <name val="Cambria"/>
      <family val="1"/>
      <charset val="238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7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8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4" fontId="3" fillId="0" borderId="4" xfId="6" applyNumberFormat="1" applyFont="1" applyBorder="1" applyAlignment="1">
      <alignment horizontal="right" vertical="center"/>
    </xf>
    <xf numFmtId="164" fontId="3" fillId="0" borderId="6" xfId="6" applyNumberFormat="1" applyFont="1" applyBorder="1" applyAlignment="1">
      <alignment horizontal="right" vertical="center"/>
    </xf>
    <xf numFmtId="164" fontId="3" fillId="0" borderId="4" xfId="6" applyNumberFormat="1" applyFont="1" applyFill="1" applyBorder="1" applyAlignment="1">
      <alignment horizontal="right" vertical="center"/>
    </xf>
    <xf numFmtId="164" fontId="21" fillId="0" borderId="6" xfId="6" applyNumberFormat="1" applyFont="1" applyBorder="1" applyAlignment="1">
      <alignment horizontal="right" vertical="center"/>
    </xf>
    <xf numFmtId="3" fontId="5" fillId="0" borderId="0" xfId="0" applyNumberFormat="1" applyFont="1"/>
    <xf numFmtId="168" fontId="31" fillId="3" borderId="2" xfId="6" applyNumberFormat="1" applyFont="1" applyFill="1" applyBorder="1" applyAlignment="1">
      <alignment horizontal="right" vertical="center"/>
    </xf>
    <xf numFmtId="168" fontId="3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4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82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7" t="s">
        <v>58</v>
      </c>
      <c r="B8" s="80" t="s">
        <v>85</v>
      </c>
      <c r="C8" s="75" t="s">
        <v>77</v>
      </c>
      <c r="D8" s="75"/>
      <c r="E8" s="75" t="s">
        <v>76</v>
      </c>
      <c r="F8" s="75"/>
      <c r="G8" s="75" t="s">
        <v>78</v>
      </c>
      <c r="H8" s="76"/>
      <c r="I8" s="1"/>
      <c r="J8" s="1"/>
      <c r="K8" s="1"/>
      <c r="L8" s="1"/>
      <c r="M8" s="1"/>
    </row>
    <row r="9" spans="1:13" ht="21.75" customHeight="1" x14ac:dyDescent="0.25">
      <c r="A9" s="78"/>
      <c r="B9" s="81"/>
      <c r="C9" s="81" t="s">
        <v>80</v>
      </c>
      <c r="D9" s="81"/>
      <c r="E9" s="81" t="s">
        <v>80</v>
      </c>
      <c r="F9" s="81"/>
      <c r="G9" s="81" t="s">
        <v>80</v>
      </c>
      <c r="H9" s="83"/>
      <c r="I9" s="1"/>
      <c r="J9" s="1"/>
      <c r="K9" s="1"/>
      <c r="L9" s="1"/>
      <c r="M9" s="1"/>
    </row>
    <row r="10" spans="1:13" ht="18.75" customHeight="1" thickBot="1" x14ac:dyDescent="0.3">
      <c r="A10" s="79"/>
      <c r="B10" s="82"/>
      <c r="C10" s="67" t="s">
        <v>26</v>
      </c>
      <c r="D10" s="65" t="s">
        <v>75</v>
      </c>
      <c r="E10" s="67" t="s">
        <v>26</v>
      </c>
      <c r="F10" s="65" t="s">
        <v>75</v>
      </c>
      <c r="G10" s="67" t="s">
        <v>26</v>
      </c>
      <c r="H10" s="66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0">
        <f>FBiH!C11</f>
        <v>46109581.979999997</v>
      </c>
      <c r="D11" s="68">
        <f t="shared" ref="D11:D37" si="0">C11/C$38*100</f>
        <v>10.561230782029217</v>
      </c>
      <c r="E11" s="60">
        <f>FBiH!E11</f>
        <v>3787798.07</v>
      </c>
      <c r="F11" s="69">
        <f t="shared" ref="F11:F37" si="1">E11/E$38*100</f>
        <v>3.648654244673021</v>
      </c>
      <c r="G11" s="60">
        <f t="shared" ref="G11:G37" si="2">C11+E11</f>
        <v>49897380.049999997</v>
      </c>
      <c r="H11" s="69">
        <f t="shared" ref="H11:H37" si="3">G11/G$38*100</f>
        <v>9.2333058037918914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0">
        <f>FBiH!C12</f>
        <v>20573150.014629997</v>
      </c>
      <c r="D12" s="68">
        <f t="shared" si="0"/>
        <v>4.7122046196831562</v>
      </c>
      <c r="E12" s="60">
        <f>FBiH!E12</f>
        <v>0</v>
      </c>
      <c r="F12" s="69">
        <f t="shared" si="1"/>
        <v>0</v>
      </c>
      <c r="G12" s="60">
        <f>C12+E12</f>
        <v>20573150.014629997</v>
      </c>
      <c r="H12" s="69">
        <f t="shared" si="3"/>
        <v>3.806977144732159</v>
      </c>
      <c r="I12" s="1"/>
      <c r="J12" s="1"/>
      <c r="K12" s="1"/>
      <c r="L12" s="1"/>
      <c r="M12" s="1"/>
    </row>
    <row r="13" spans="1:13" x14ac:dyDescent="0.25">
      <c r="A13" s="15" t="s">
        <v>29</v>
      </c>
      <c r="B13" s="7" t="s">
        <v>79</v>
      </c>
      <c r="C13" s="60">
        <f>RS!C12</f>
        <v>17387669.93</v>
      </c>
      <c r="D13" s="68">
        <f t="shared" si="0"/>
        <v>3.982582079623525</v>
      </c>
      <c r="E13" s="60">
        <f>RS!E12</f>
        <v>0</v>
      </c>
      <c r="F13" s="69">
        <f t="shared" si="1"/>
        <v>0</v>
      </c>
      <c r="G13" s="60">
        <f>C13+E13</f>
        <v>17387669.93</v>
      </c>
      <c r="H13" s="69">
        <f t="shared" si="3"/>
        <v>3.217517102465318</v>
      </c>
      <c r="I13" s="1"/>
      <c r="J13" s="1"/>
      <c r="K13" s="1"/>
      <c r="L13" s="1"/>
      <c r="M13" s="1"/>
    </row>
    <row r="14" spans="1:13" ht="14.25" customHeight="1" x14ac:dyDescent="0.25">
      <c r="A14" s="15" t="s">
        <v>30</v>
      </c>
      <c r="B14" s="7" t="s">
        <v>12</v>
      </c>
      <c r="C14" s="60">
        <f>RS!C11</f>
        <v>12316820.460000001</v>
      </c>
      <c r="D14" s="68">
        <f t="shared" si="0"/>
        <v>2.8211225908597855</v>
      </c>
      <c r="E14" s="60">
        <f>RS!E11</f>
        <v>0</v>
      </c>
      <c r="F14" s="69">
        <f t="shared" si="1"/>
        <v>0</v>
      </c>
      <c r="G14" s="60">
        <f t="shared" si="2"/>
        <v>12316820.460000001</v>
      </c>
      <c r="H14" s="69">
        <f t="shared" si="3"/>
        <v>2.2791771777119734</v>
      </c>
      <c r="I14" s="1"/>
      <c r="J14" s="1"/>
      <c r="K14" s="1"/>
      <c r="L14" s="1"/>
      <c r="M14" s="1"/>
    </row>
    <row r="15" spans="1:13" ht="15.75" customHeight="1" x14ac:dyDescent="0.25">
      <c r="A15" s="15" t="s">
        <v>31</v>
      </c>
      <c r="B15" s="7" t="s">
        <v>1</v>
      </c>
      <c r="C15" s="60">
        <f>FBiH!C13</f>
        <v>7625605</v>
      </c>
      <c r="D15" s="68">
        <f t="shared" si="0"/>
        <v>1.7466168809018536</v>
      </c>
      <c r="E15" s="60">
        <f>FBiH!E13</f>
        <v>0</v>
      </c>
      <c r="F15" s="69">
        <f t="shared" si="1"/>
        <v>0</v>
      </c>
      <c r="G15" s="60">
        <f t="shared" si="2"/>
        <v>7625605</v>
      </c>
      <c r="H15" s="69">
        <f t="shared" si="3"/>
        <v>1.4110869715678482</v>
      </c>
      <c r="I15" s="1"/>
      <c r="J15" s="1"/>
      <c r="K15" s="1"/>
      <c r="L15" s="1"/>
      <c r="M15" s="1"/>
    </row>
    <row r="16" spans="1:13" x14ac:dyDescent="0.25">
      <c r="A16" s="15" t="s">
        <v>32</v>
      </c>
      <c r="B16" s="7" t="s">
        <v>24</v>
      </c>
      <c r="C16" s="60">
        <f>FBiH!C14</f>
        <v>29511055.980000593</v>
      </c>
      <c r="D16" s="68">
        <f t="shared" si="0"/>
        <v>6.7593992277214241</v>
      </c>
      <c r="E16" s="60">
        <f>FBiH!E14</f>
        <v>0</v>
      </c>
      <c r="F16" s="69">
        <f t="shared" si="1"/>
        <v>0</v>
      </c>
      <c r="G16" s="60">
        <f t="shared" si="2"/>
        <v>29511055.980000593</v>
      </c>
      <c r="H16" s="69">
        <f t="shared" si="3"/>
        <v>5.4609000348940544</v>
      </c>
      <c r="I16" s="1"/>
      <c r="J16" s="1"/>
      <c r="K16" s="1"/>
      <c r="L16" s="1"/>
      <c r="M16" s="1"/>
    </row>
    <row r="17" spans="1:13" ht="15" customHeight="1" x14ac:dyDescent="0.25">
      <c r="A17" s="15" t="s">
        <v>33</v>
      </c>
      <c r="B17" s="7" t="s">
        <v>2</v>
      </c>
      <c r="C17" s="60">
        <f>FBiH!C15</f>
        <v>32266692.769999996</v>
      </c>
      <c r="D17" s="68">
        <f t="shared" si="0"/>
        <v>7.3905677363246296</v>
      </c>
      <c r="E17" s="60">
        <f>FBiH!E15</f>
        <v>5840702.1699999999</v>
      </c>
      <c r="F17" s="69">
        <f t="shared" si="1"/>
        <v>5.6261454202708929</v>
      </c>
      <c r="G17" s="60">
        <f t="shared" si="2"/>
        <v>38107394.939999998</v>
      </c>
      <c r="H17" s="69">
        <f t="shared" si="3"/>
        <v>7.0516173497348138</v>
      </c>
      <c r="I17" s="1"/>
      <c r="J17" s="1"/>
      <c r="K17" s="1"/>
      <c r="L17" s="1"/>
      <c r="M17" s="1"/>
    </row>
    <row r="18" spans="1:13" ht="15.75" customHeight="1" x14ac:dyDescent="0.25">
      <c r="A18" s="15" t="s">
        <v>34</v>
      </c>
      <c r="B18" s="7" t="s">
        <v>13</v>
      </c>
      <c r="C18" s="60">
        <f>RS!C13</f>
        <v>18292982.690000001</v>
      </c>
      <c r="D18" s="68">
        <f t="shared" si="0"/>
        <v>4.1899406497450897</v>
      </c>
      <c r="E18" s="60">
        <f>RS!E13</f>
        <v>0</v>
      </c>
      <c r="F18" s="69">
        <f t="shared" si="1"/>
        <v>0</v>
      </c>
      <c r="G18" s="60">
        <f t="shared" si="2"/>
        <v>18292982.690000001</v>
      </c>
      <c r="H18" s="69">
        <f t="shared" si="3"/>
        <v>3.3850415206367459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14</v>
      </c>
      <c r="C19" s="60">
        <f>RS!C14</f>
        <v>17762610.98</v>
      </c>
      <c r="D19" s="68">
        <f t="shared" si="0"/>
        <v>4.0684609531388816</v>
      </c>
      <c r="E19" s="60">
        <f>RS!E14</f>
        <v>534089.81999999995</v>
      </c>
      <c r="F19" s="69">
        <f t="shared" si="1"/>
        <v>0.51447016255004574</v>
      </c>
      <c r="G19" s="60">
        <f t="shared" si="2"/>
        <v>18296700.800000001</v>
      </c>
      <c r="H19" s="69">
        <f t="shared" si="3"/>
        <v>3.3857295416632551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3</v>
      </c>
      <c r="C20" s="60">
        <f>FBiH!C16</f>
        <v>45204025.889999993</v>
      </c>
      <c r="D20" s="68">
        <f t="shared" si="0"/>
        <v>10.353816478062845</v>
      </c>
      <c r="E20" s="60">
        <f>FBiH!E16</f>
        <v>0</v>
      </c>
      <c r="F20" s="69">
        <f t="shared" si="1"/>
        <v>0</v>
      </c>
      <c r="G20" s="60">
        <f t="shared" si="2"/>
        <v>45204025.889999993</v>
      </c>
      <c r="H20" s="69">
        <f t="shared" si="3"/>
        <v>8.3648198399726557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23</v>
      </c>
      <c r="C21" s="60">
        <f>RS!C15</f>
        <v>7005234.7699999996</v>
      </c>
      <c r="D21" s="68">
        <f t="shared" si="0"/>
        <v>1.6045233530929828</v>
      </c>
      <c r="E21" s="60">
        <f>RS!E15</f>
        <v>0</v>
      </c>
      <c r="F21" s="69">
        <f t="shared" si="1"/>
        <v>0</v>
      </c>
      <c r="G21" s="60">
        <f t="shared" si="2"/>
        <v>7005234.7699999996</v>
      </c>
      <c r="H21" s="69">
        <f t="shared" si="3"/>
        <v>1.2962900014780585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16</v>
      </c>
      <c r="C22" s="60">
        <f>RS!C16</f>
        <v>10590.74</v>
      </c>
      <c r="D22" s="68">
        <f t="shared" si="0"/>
        <v>2.4257701867907524E-3</v>
      </c>
      <c r="E22" s="60">
        <f>RS!E16</f>
        <v>11826753.119999999</v>
      </c>
      <c r="F22" s="69">
        <f t="shared" si="1"/>
        <v>11.392300269055234</v>
      </c>
      <c r="G22" s="60">
        <f t="shared" si="2"/>
        <v>11837343.859999999</v>
      </c>
      <c r="H22" s="69">
        <f t="shared" si="3"/>
        <v>2.1904519967680809</v>
      </c>
      <c r="I22" s="1"/>
      <c r="J22" s="1"/>
      <c r="K22" s="1"/>
      <c r="L22" s="1"/>
      <c r="M22" s="1"/>
    </row>
    <row r="23" spans="1:13" x14ac:dyDescent="0.25">
      <c r="A23" s="15" t="s">
        <v>39</v>
      </c>
      <c r="B23" s="7" t="s">
        <v>4</v>
      </c>
      <c r="C23" s="60">
        <f>FBiH!C17</f>
        <v>19492193.610000003</v>
      </c>
      <c r="D23" s="68">
        <f t="shared" si="0"/>
        <v>4.4646155164125663</v>
      </c>
      <c r="E23" s="60">
        <f>FBiH!E17</f>
        <v>19364791.059999947</v>
      </c>
      <c r="F23" s="69">
        <f t="shared" si="1"/>
        <v>18.653430249589569</v>
      </c>
      <c r="G23" s="60">
        <f t="shared" si="2"/>
        <v>38856984.66999995</v>
      </c>
      <c r="H23" s="69">
        <f t="shared" si="3"/>
        <v>7.1903258590300085</v>
      </c>
      <c r="I23" s="8"/>
      <c r="J23" s="1"/>
      <c r="K23" s="1"/>
      <c r="L23" s="1"/>
      <c r="M23" s="1"/>
    </row>
    <row r="24" spans="1:13" x14ac:dyDescent="0.25">
      <c r="A24" s="15" t="s">
        <v>40</v>
      </c>
      <c r="B24" s="7" t="s">
        <v>17</v>
      </c>
      <c r="C24" s="60">
        <f>RS!C17</f>
        <v>1833820.42</v>
      </c>
      <c r="D24" s="68">
        <f t="shared" si="0"/>
        <v>0.42002984708944763</v>
      </c>
      <c r="E24" s="60">
        <f>RS!E17</f>
        <v>0</v>
      </c>
      <c r="F24" s="69">
        <f t="shared" si="1"/>
        <v>0</v>
      </c>
      <c r="G24" s="60">
        <f t="shared" si="2"/>
        <v>1833820.42</v>
      </c>
      <c r="H24" s="69">
        <f t="shared" si="3"/>
        <v>0.33934095758396604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81</v>
      </c>
      <c r="C25" s="60">
        <f>FBiH!C18</f>
        <v>437619</v>
      </c>
      <c r="D25" s="68">
        <f t="shared" si="0"/>
        <v>0.10023502827688929</v>
      </c>
      <c r="E25" s="60">
        <f>FBiH!E18</f>
        <v>20755373</v>
      </c>
      <c r="F25" s="69">
        <f t="shared" si="1"/>
        <v>19.992929505933727</v>
      </c>
      <c r="G25" s="60">
        <f>C25+E25</f>
        <v>21192992</v>
      </c>
      <c r="H25" s="69">
        <f t="shared" si="3"/>
        <v>3.9216763653168023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18</v>
      </c>
      <c r="C26" s="60">
        <f>RS!C18</f>
        <v>7984596.2599999998</v>
      </c>
      <c r="D26" s="68">
        <f t="shared" si="0"/>
        <v>1.8288425134663815</v>
      </c>
      <c r="E26" s="60">
        <f>RS!E18</f>
        <v>0</v>
      </c>
      <c r="F26" s="69">
        <f t="shared" si="1"/>
        <v>0</v>
      </c>
      <c r="G26" s="60">
        <f t="shared" si="2"/>
        <v>7984596.2599999998</v>
      </c>
      <c r="H26" s="69">
        <f t="shared" si="3"/>
        <v>1.4775168338401172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19</v>
      </c>
      <c r="C27" s="60">
        <f>RS!C19</f>
        <v>12431096.59</v>
      </c>
      <c r="D27" s="68">
        <f t="shared" si="0"/>
        <v>2.8472971196666323</v>
      </c>
      <c r="E27" s="60">
        <f>RS!E19</f>
        <v>0</v>
      </c>
      <c r="F27" s="69">
        <f t="shared" si="1"/>
        <v>0</v>
      </c>
      <c r="G27" s="60">
        <f t="shared" si="2"/>
        <v>12431096.59</v>
      </c>
      <c r="H27" s="69">
        <f t="shared" si="3"/>
        <v>2.3003235075053725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11</v>
      </c>
      <c r="C28" s="60">
        <f>RS!C20</f>
        <v>13543626.68</v>
      </c>
      <c r="D28" s="68">
        <f t="shared" si="0"/>
        <v>3.1021180598681317</v>
      </c>
      <c r="E28" s="60">
        <f>RS!E20</f>
        <v>0</v>
      </c>
      <c r="F28" s="69">
        <f t="shared" si="1"/>
        <v>0</v>
      </c>
      <c r="G28" s="60">
        <f t="shared" si="2"/>
        <v>13543626.68</v>
      </c>
      <c r="H28" s="69">
        <f t="shared" si="3"/>
        <v>2.5061926438527449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15</v>
      </c>
      <c r="C29" s="60">
        <f>RS!C21</f>
        <v>6950301.3300000001</v>
      </c>
      <c r="D29" s="68">
        <f t="shared" si="0"/>
        <v>1.5919410499668687</v>
      </c>
      <c r="E29" s="60">
        <f>RS!E21</f>
        <v>0</v>
      </c>
      <c r="F29" s="69">
        <f t="shared" si="1"/>
        <v>0</v>
      </c>
      <c r="G29" s="60">
        <f t="shared" si="2"/>
        <v>6950301.3300000001</v>
      </c>
      <c r="H29" s="69">
        <f t="shared" si="3"/>
        <v>1.2861247934076951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65</v>
      </c>
      <c r="C30" s="60">
        <f>RS!C22</f>
        <v>107551</v>
      </c>
      <c r="D30" s="68">
        <f t="shared" si="0"/>
        <v>2.463416242486665E-2</v>
      </c>
      <c r="E30" s="60">
        <f>RS!E22</f>
        <v>0</v>
      </c>
      <c r="F30" s="69">
        <f t="shared" si="1"/>
        <v>0</v>
      </c>
      <c r="G30" s="60">
        <f t="shared" si="2"/>
        <v>107551</v>
      </c>
      <c r="H30" s="69">
        <f t="shared" si="3"/>
        <v>1.9901872032329716E-2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5</v>
      </c>
      <c r="C31" s="60">
        <f>FBiH!C19</f>
        <v>43092900.645800002</v>
      </c>
      <c r="D31" s="68">
        <f t="shared" si="0"/>
        <v>9.8702709771855055</v>
      </c>
      <c r="E31" s="60">
        <f>FBiH!E19</f>
        <v>2786345.7100000004</v>
      </c>
      <c r="F31" s="69">
        <f t="shared" si="1"/>
        <v>2.6839899894447026</v>
      </c>
      <c r="G31" s="60">
        <f t="shared" si="2"/>
        <v>45879246.355800003</v>
      </c>
      <c r="H31" s="69">
        <f t="shared" si="3"/>
        <v>8.4897666215363969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22</v>
      </c>
      <c r="C32" s="60">
        <f>RS!C23</f>
        <v>2864894.179</v>
      </c>
      <c r="D32" s="68">
        <f t="shared" si="0"/>
        <v>0.65619351317552599</v>
      </c>
      <c r="E32" s="60">
        <f>RS!E23</f>
        <v>0</v>
      </c>
      <c r="F32" s="69">
        <f t="shared" si="1"/>
        <v>0</v>
      </c>
      <c r="G32" s="60">
        <f t="shared" si="2"/>
        <v>2864894.179</v>
      </c>
      <c r="H32" s="69">
        <f t="shared" si="3"/>
        <v>0.53013693351641833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20</v>
      </c>
      <c r="C33" s="60">
        <f>RS!C24</f>
        <v>8254986.0999999996</v>
      </c>
      <c r="D33" s="68">
        <f t="shared" si="0"/>
        <v>1.890774315463515</v>
      </c>
      <c r="E33" s="60">
        <f>RS!E24</f>
        <v>0</v>
      </c>
      <c r="F33" s="69">
        <f t="shared" si="1"/>
        <v>0</v>
      </c>
      <c r="G33" s="60">
        <f t="shared" si="2"/>
        <v>8254986.0999999996</v>
      </c>
      <c r="H33" s="69">
        <f t="shared" si="3"/>
        <v>1.5275513662435547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</v>
      </c>
      <c r="C34" s="60">
        <f>FBiH!C20</f>
        <v>24466208.280000001</v>
      </c>
      <c r="D34" s="68">
        <f t="shared" si="0"/>
        <v>5.6038953490914762</v>
      </c>
      <c r="E34" s="60">
        <f>FBiH!E20</f>
        <v>9455330.609999951</v>
      </c>
      <c r="F34" s="69">
        <f t="shared" si="1"/>
        <v>9.10799137847469</v>
      </c>
      <c r="G34" s="60">
        <f t="shared" si="2"/>
        <v>33921538.889999956</v>
      </c>
      <c r="H34" s="69">
        <f t="shared" si="3"/>
        <v>6.2770418325117845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7</v>
      </c>
      <c r="C35" s="60">
        <f>FBiH!C21</f>
        <v>18171120.259999998</v>
      </c>
      <c r="D35" s="68">
        <f t="shared" si="0"/>
        <v>4.162028506723555</v>
      </c>
      <c r="E35" s="60">
        <f>FBiH!E21</f>
        <v>26731965.690000001</v>
      </c>
      <c r="F35" s="69">
        <f t="shared" si="1"/>
        <v>25.74997354156001</v>
      </c>
      <c r="G35" s="60">
        <f t="shared" si="2"/>
        <v>44903085.950000003</v>
      </c>
      <c r="H35" s="69">
        <f t="shared" si="3"/>
        <v>8.3091321366942417</v>
      </c>
      <c r="I35" s="1"/>
      <c r="J35" s="1"/>
      <c r="K35" s="1"/>
      <c r="L35" s="1"/>
      <c r="M35" s="1"/>
    </row>
    <row r="36" spans="1:29" x14ac:dyDescent="0.25">
      <c r="A36" s="15" t="s">
        <v>52</v>
      </c>
      <c r="B36" s="7" t="s">
        <v>8</v>
      </c>
      <c r="C36" s="60">
        <f>FBiH!C22</f>
        <v>307993.30000000005</v>
      </c>
      <c r="D36" s="68">
        <f t="shared" si="0"/>
        <v>7.0544736710683148E-2</v>
      </c>
      <c r="E36" s="60">
        <f>FBiH!E22</f>
        <v>0</v>
      </c>
      <c r="F36" s="69">
        <f t="shared" si="1"/>
        <v>0</v>
      </c>
      <c r="G36" s="60">
        <f t="shared" si="2"/>
        <v>307993.30000000005</v>
      </c>
      <c r="H36" s="69">
        <f t="shared" si="3"/>
        <v>5.6992898656590234E-2</v>
      </c>
      <c r="I36" s="1"/>
      <c r="J36" s="1"/>
      <c r="K36" s="1"/>
      <c r="L36" s="1"/>
      <c r="M36" s="1"/>
    </row>
    <row r="37" spans="1:29" x14ac:dyDescent="0.25">
      <c r="A37" s="15" t="s">
        <v>53</v>
      </c>
      <c r="B37" s="7" t="s">
        <v>25</v>
      </c>
      <c r="C37" s="60">
        <f>RS!C25</f>
        <v>22587954.41</v>
      </c>
      <c r="D37" s="68">
        <f t="shared" si="0"/>
        <v>5.1736881831077621</v>
      </c>
      <c r="E37" s="60">
        <f>RS!E25</f>
        <v>2730416.41</v>
      </c>
      <c r="F37" s="69">
        <f t="shared" si="1"/>
        <v>2.6301152384481186</v>
      </c>
      <c r="G37" s="60">
        <f t="shared" si="2"/>
        <v>25318370.82</v>
      </c>
      <c r="H37" s="69">
        <f t="shared" si="3"/>
        <v>4.6850608188367451</v>
      </c>
      <c r="I37" s="1"/>
      <c r="J37" s="1"/>
      <c r="K37" s="1"/>
      <c r="L37" s="1"/>
      <c r="M37" s="1"/>
    </row>
    <row r="38" spans="1:29" x14ac:dyDescent="0.25">
      <c r="A38" s="3"/>
      <c r="B38" s="4" t="s">
        <v>56</v>
      </c>
      <c r="C38" s="10">
        <f>SUM(C11:C37)</f>
        <v>436592883.26943064</v>
      </c>
      <c r="D38" s="10">
        <f>SUM(D11:D37)</f>
        <v>99.999999999999986</v>
      </c>
      <c r="E38" s="10">
        <f>SUM(E11:E37)</f>
        <v>103813565.65999989</v>
      </c>
      <c r="F38" s="26">
        <f>SUM(F11:F37)</f>
        <v>100</v>
      </c>
      <c r="G38" s="74">
        <f>SUM(G11:G37)+0.4</f>
        <v>540406449.32943058</v>
      </c>
      <c r="H38" s="26">
        <f>SUM(H11:H37)</f>
        <v>99.999999925981598</v>
      </c>
      <c r="I38" s="1"/>
      <c r="J38" s="1"/>
      <c r="K38" s="1"/>
      <c r="L38" s="1"/>
      <c r="M38" s="1"/>
    </row>
    <row r="39" spans="1:29" x14ac:dyDescent="0.25">
      <c r="A39" s="18"/>
      <c r="B39" s="18"/>
      <c r="C39" s="19"/>
      <c r="D39" s="18"/>
      <c r="E39" s="51"/>
      <c r="F39" s="18"/>
      <c r="G39" s="51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C40" s="59"/>
      <c r="D40" s="21"/>
      <c r="E40" s="59"/>
      <c r="F40" s="18"/>
      <c r="G40" s="59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6"/>
      <c r="C41" s="35"/>
      <c r="D41" s="21"/>
      <c r="E41" s="20"/>
      <c r="F41" s="18"/>
      <c r="G41" s="20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62"/>
      <c r="C42" s="22"/>
      <c r="D42" s="21"/>
      <c r="E42" s="21"/>
      <c r="F42" s="18"/>
      <c r="G42" s="21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6"/>
      <c r="C43" s="38"/>
      <c r="D43" s="21"/>
      <c r="E43" s="21"/>
      <c r="F43" s="18"/>
      <c r="G43" s="21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54"/>
      <c r="D44" s="21"/>
      <c r="E44" s="20"/>
      <c r="F44" s="18"/>
      <c r="G44" s="20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46"/>
      <c r="C45" s="11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pans="1:29" x14ac:dyDescent="0.25">
      <c r="A46" s="18"/>
      <c r="B46" s="17"/>
      <c r="C46" s="25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x14ac:dyDescent="0.2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7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83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7" t="s">
        <v>58</v>
      </c>
      <c r="B8" s="80" t="s">
        <v>85</v>
      </c>
      <c r="C8" s="75" t="s">
        <v>77</v>
      </c>
      <c r="D8" s="75"/>
      <c r="E8" s="75" t="s">
        <v>76</v>
      </c>
      <c r="F8" s="75"/>
      <c r="G8" s="75" t="s">
        <v>78</v>
      </c>
      <c r="H8" s="76"/>
    </row>
    <row r="9" spans="1:8" s="27" customFormat="1" ht="21.75" customHeight="1" x14ac:dyDescent="0.25">
      <c r="A9" s="78"/>
      <c r="B9" s="81"/>
      <c r="C9" s="81" t="s">
        <v>80</v>
      </c>
      <c r="D9" s="81"/>
      <c r="E9" s="81" t="s">
        <v>80</v>
      </c>
      <c r="F9" s="81"/>
      <c r="G9" s="81" t="s">
        <v>80</v>
      </c>
      <c r="H9" s="83"/>
    </row>
    <row r="10" spans="1:8" ht="19.5" customHeight="1" thickBot="1" x14ac:dyDescent="0.3">
      <c r="A10" s="79"/>
      <c r="B10" s="82"/>
      <c r="C10" s="67" t="s">
        <v>26</v>
      </c>
      <c r="D10" s="65" t="s">
        <v>75</v>
      </c>
      <c r="E10" s="67" t="s">
        <v>26</v>
      </c>
      <c r="F10" s="65" t="s">
        <v>75</v>
      </c>
      <c r="G10" s="67" t="s">
        <v>26</v>
      </c>
      <c r="H10" s="66" t="s">
        <v>75</v>
      </c>
    </row>
    <row r="11" spans="1:8" ht="16.5" customHeight="1" x14ac:dyDescent="0.25">
      <c r="A11" s="15" t="s">
        <v>27</v>
      </c>
      <c r="B11" s="7" t="s">
        <v>62</v>
      </c>
      <c r="C11" s="60">
        <v>46109581.979999997</v>
      </c>
      <c r="D11" s="70">
        <f>C11/C23*100</f>
        <v>16.051618554536681</v>
      </c>
      <c r="E11" s="60">
        <v>3787798.07</v>
      </c>
      <c r="F11" s="69">
        <f>E11/E23*100</f>
        <v>4.2692736782171279</v>
      </c>
      <c r="G11" s="60">
        <f>C11+E11</f>
        <v>49897380.049999997</v>
      </c>
      <c r="H11" s="69">
        <f>G11/G23*100</f>
        <v>13.271269714532014</v>
      </c>
    </row>
    <row r="12" spans="1:8" ht="16.5" customHeight="1" x14ac:dyDescent="0.25">
      <c r="A12" s="15" t="s">
        <v>28</v>
      </c>
      <c r="B12" s="7" t="s">
        <v>0</v>
      </c>
      <c r="C12" s="60">
        <v>20573150.014629997</v>
      </c>
      <c r="D12" s="70">
        <f>C12/C23*100</f>
        <v>7.1619030648193593</v>
      </c>
      <c r="E12" s="60">
        <v>0</v>
      </c>
      <c r="F12" s="69">
        <f>E12/E23*100</f>
        <v>0</v>
      </c>
      <c r="G12" s="60">
        <f>C12+E12+0.4</f>
        <v>20573150.414629996</v>
      </c>
      <c r="H12" s="69">
        <f>G12/G23*100</f>
        <v>5.4718670149935225</v>
      </c>
    </row>
    <row r="13" spans="1:8" ht="16.5" customHeight="1" x14ac:dyDescent="0.25">
      <c r="A13" s="15" t="s">
        <v>29</v>
      </c>
      <c r="B13" s="7" t="s">
        <v>1</v>
      </c>
      <c r="C13" s="60">
        <v>7625605</v>
      </c>
      <c r="D13" s="70">
        <f>C13/C23*100</f>
        <v>2.6546174884140146</v>
      </c>
      <c r="E13" s="60">
        <v>0</v>
      </c>
      <c r="F13" s="69">
        <f>E13/E23*100</f>
        <v>0</v>
      </c>
      <c r="G13" s="60">
        <f t="shared" ref="G13:G21" si="0">C13+E13</f>
        <v>7625605</v>
      </c>
      <c r="H13" s="69">
        <f>G13/G23*100</f>
        <v>2.0281918728012238</v>
      </c>
    </row>
    <row r="14" spans="1:8" x14ac:dyDescent="0.25">
      <c r="A14" s="15" t="s">
        <v>30</v>
      </c>
      <c r="B14" s="7" t="s">
        <v>24</v>
      </c>
      <c r="C14" s="60">
        <v>29511055.980000593</v>
      </c>
      <c r="D14" s="70">
        <f>C14/C23*100</f>
        <v>10.273357367195725</v>
      </c>
      <c r="E14" s="60">
        <v>0</v>
      </c>
      <c r="F14" s="69">
        <f>E14/E23*100</f>
        <v>0</v>
      </c>
      <c r="G14" s="60">
        <f t="shared" si="0"/>
        <v>29511055.980000593</v>
      </c>
      <c r="H14" s="69">
        <f>G14/G23*100</f>
        <v>7.8490931403369508</v>
      </c>
    </row>
    <row r="15" spans="1:8" ht="16.5" customHeight="1" x14ac:dyDescent="0.25">
      <c r="A15" s="15" t="s">
        <v>31</v>
      </c>
      <c r="B15" s="7" t="s">
        <v>2</v>
      </c>
      <c r="C15" s="60">
        <v>32266692.769999996</v>
      </c>
      <c r="D15" s="70">
        <f>C15/C23*100</f>
        <v>11.232646710723152</v>
      </c>
      <c r="E15" s="60">
        <v>5840702.1699999999</v>
      </c>
      <c r="F15" s="69">
        <f>E15/E23*100</f>
        <v>6.5831270769633878</v>
      </c>
      <c r="G15" s="60">
        <f t="shared" si="0"/>
        <v>38107394.939999998</v>
      </c>
      <c r="H15" s="69">
        <f>G15/G23*100</f>
        <v>10.13547236067623</v>
      </c>
    </row>
    <row r="16" spans="1:8" ht="16.5" customHeight="1" x14ac:dyDescent="0.25">
      <c r="A16" s="15" t="s">
        <v>32</v>
      </c>
      <c r="B16" s="7" t="s">
        <v>3</v>
      </c>
      <c r="C16" s="60">
        <v>45204025.889999993</v>
      </c>
      <c r="D16" s="70">
        <f>C16/C23*100</f>
        <v>15.736377333249477</v>
      </c>
      <c r="E16" s="60">
        <v>0</v>
      </c>
      <c r="F16" s="69">
        <f>E16/E23*100</f>
        <v>0</v>
      </c>
      <c r="G16" s="60">
        <f t="shared" si="0"/>
        <v>45204025.889999993</v>
      </c>
      <c r="H16" s="69">
        <f>G16/G23*100</f>
        <v>12.02297233176831</v>
      </c>
    </row>
    <row r="17" spans="1:8" ht="16.5" customHeight="1" x14ac:dyDescent="0.25">
      <c r="A17" s="15" t="s">
        <v>33</v>
      </c>
      <c r="B17" s="7" t="s">
        <v>4</v>
      </c>
      <c r="C17" s="60">
        <v>19492193.610000003</v>
      </c>
      <c r="D17" s="70">
        <f>C17/C23*100</f>
        <v>6.7856016728715831</v>
      </c>
      <c r="E17" s="60">
        <v>19364791.059999947</v>
      </c>
      <c r="F17" s="69">
        <f>E17/E23*100</f>
        <v>21.826293595590784</v>
      </c>
      <c r="G17" s="60">
        <f t="shared" si="0"/>
        <v>38856984.66999995</v>
      </c>
      <c r="H17" s="69">
        <f>G17/G23*100</f>
        <v>10.3348416957416</v>
      </c>
    </row>
    <row r="18" spans="1:8" ht="16.5" customHeight="1" x14ac:dyDescent="0.25">
      <c r="A18" s="15" t="s">
        <v>34</v>
      </c>
      <c r="B18" s="7" t="s">
        <v>81</v>
      </c>
      <c r="C18" s="60">
        <v>437619</v>
      </c>
      <c r="D18" s="70">
        <f>C18/C23*100</f>
        <v>0.15234346004838339</v>
      </c>
      <c r="E18" s="60">
        <v>20755373</v>
      </c>
      <c r="F18" s="69">
        <f>E18/E23*100</f>
        <v>23.393635561591189</v>
      </c>
      <c r="G18" s="60">
        <f>C18+E18</f>
        <v>21192992</v>
      </c>
      <c r="H18" s="69">
        <f>G18/G23*100</f>
        <v>5.636727070801772</v>
      </c>
    </row>
    <row r="19" spans="1:8" ht="16.5" customHeight="1" x14ac:dyDescent="0.25">
      <c r="A19" s="15" t="s">
        <v>35</v>
      </c>
      <c r="B19" s="7" t="s">
        <v>5</v>
      </c>
      <c r="C19" s="60">
        <v>43092900.645800002</v>
      </c>
      <c r="D19" s="70">
        <f>C19/C23*100</f>
        <v>15.001454662394428</v>
      </c>
      <c r="E19" s="60">
        <v>2786345.7100000004</v>
      </c>
      <c r="F19" s="69">
        <f>E19/E23*100</f>
        <v>3.1405244361709648</v>
      </c>
      <c r="G19" s="60">
        <f t="shared" si="0"/>
        <v>45879246.355800003</v>
      </c>
      <c r="H19" s="69">
        <f>G19/G23*100</f>
        <v>12.202561578927668</v>
      </c>
    </row>
    <row r="20" spans="1:8" ht="16.5" customHeight="1" x14ac:dyDescent="0.25">
      <c r="A20" s="15" t="s">
        <v>36</v>
      </c>
      <c r="B20" s="7" t="s">
        <v>6</v>
      </c>
      <c r="C20" s="60">
        <v>24466208.280000001</v>
      </c>
      <c r="D20" s="70">
        <f>C20/C23*100</f>
        <v>8.5171503605638854</v>
      </c>
      <c r="E20" s="60">
        <v>9455330.609999951</v>
      </c>
      <c r="F20" s="69">
        <f>E20/E23*100</f>
        <v>10.657219140542383</v>
      </c>
      <c r="G20" s="60">
        <f t="shared" si="0"/>
        <v>33921538.889999956</v>
      </c>
      <c r="H20" s="69">
        <f>G20/G23*100</f>
        <v>9.0221548965109708</v>
      </c>
    </row>
    <row r="21" spans="1:8" ht="16.5" customHeight="1" x14ac:dyDescent="0.25">
      <c r="A21" s="15" t="s">
        <v>37</v>
      </c>
      <c r="B21" s="7" t="s">
        <v>7</v>
      </c>
      <c r="C21" s="60">
        <v>18171120.259999998</v>
      </c>
      <c r="D21" s="70">
        <f>C21/C23*100</f>
        <v>6.3257110257179869</v>
      </c>
      <c r="E21" s="60">
        <v>26731965.690000001</v>
      </c>
      <c r="F21" s="69">
        <f>E21/E23*100</f>
        <v>30.129926510924165</v>
      </c>
      <c r="G21" s="60">
        <f t="shared" si="0"/>
        <v>44903085.950000003</v>
      </c>
      <c r="H21" s="69">
        <f>G21/G23*100</f>
        <v>11.942930952689631</v>
      </c>
    </row>
    <row r="22" spans="1:8" ht="16.5" customHeight="1" x14ac:dyDescent="0.25">
      <c r="A22" s="15" t="s">
        <v>38</v>
      </c>
      <c r="B22" s="7" t="s">
        <v>8</v>
      </c>
      <c r="C22" s="60">
        <v>307993.30000000005</v>
      </c>
      <c r="D22" s="70">
        <f>C22/C$23*100</f>
        <v>0.10721829946533346</v>
      </c>
      <c r="E22" s="60">
        <v>0</v>
      </c>
      <c r="F22" s="69">
        <f>E22/E$23*100</f>
        <v>0</v>
      </c>
      <c r="G22" s="60">
        <f>C22+E22</f>
        <v>307993.30000000005</v>
      </c>
      <c r="H22" s="69">
        <f>G22/G$23*100</f>
        <v>8.1917370220097832E-2</v>
      </c>
    </row>
    <row r="23" spans="1:8" ht="16.5" customHeight="1" x14ac:dyDescent="0.25">
      <c r="A23" s="3"/>
      <c r="B23" s="4" t="s">
        <v>56</v>
      </c>
      <c r="C23" s="10">
        <f t="shared" ref="C23:H23" si="1">SUM(C11:C22)</f>
        <v>287258146.73043054</v>
      </c>
      <c r="D23" s="10">
        <f t="shared" si="1"/>
        <v>100.00000000000001</v>
      </c>
      <c r="E23" s="10">
        <f t="shared" si="1"/>
        <v>88722306.309999898</v>
      </c>
      <c r="F23" s="26">
        <f t="shared" si="1"/>
        <v>100</v>
      </c>
      <c r="G23" s="74">
        <f t="shared" si="1"/>
        <v>375980453.44043052</v>
      </c>
      <c r="H23" s="26">
        <f t="shared" si="1"/>
        <v>100</v>
      </c>
    </row>
    <row r="24" spans="1:8" x14ac:dyDescent="0.25">
      <c r="A24" s="18"/>
      <c r="B24" s="18"/>
      <c r="C24" s="19"/>
      <c r="D24" s="18"/>
      <c r="E24" s="18"/>
      <c r="F24" s="18"/>
      <c r="G24" s="18"/>
      <c r="H24" s="18"/>
    </row>
    <row r="25" spans="1:8" x14ac:dyDescent="0.25">
      <c r="A25" s="18"/>
      <c r="C25" s="20"/>
      <c r="D25" s="21"/>
      <c r="E25" s="20"/>
      <c r="F25" s="18"/>
      <c r="G25" s="20"/>
      <c r="H25" s="18"/>
    </row>
    <row r="26" spans="1:8" x14ac:dyDescent="0.25">
      <c r="A26" s="18"/>
      <c r="B26" s="48" t="s">
        <v>86</v>
      </c>
      <c r="C26" s="23"/>
      <c r="D26" s="21"/>
      <c r="E26" s="20"/>
      <c r="F26" s="18"/>
      <c r="G26" s="20"/>
      <c r="H26" s="18"/>
    </row>
    <row r="27" spans="1:8" x14ac:dyDescent="0.25">
      <c r="A27" s="18"/>
      <c r="B27" s="18"/>
      <c r="C27" s="9"/>
      <c r="D27" s="21"/>
      <c r="E27" s="9"/>
      <c r="F27" s="18"/>
      <c r="G27" s="9"/>
      <c r="H27" s="18"/>
    </row>
    <row r="28" spans="1:8" x14ac:dyDescent="0.25">
      <c r="A28" s="18"/>
      <c r="B28" s="18"/>
      <c r="C28" s="24"/>
      <c r="D28" s="21"/>
      <c r="E28" s="21"/>
      <c r="F28" s="18"/>
      <c r="G28" s="21"/>
      <c r="H28" s="18"/>
    </row>
    <row r="29" spans="1:8" x14ac:dyDescent="0.25">
      <c r="A29" s="18"/>
      <c r="B29" s="17"/>
      <c r="C29" s="9"/>
      <c r="D29" s="21"/>
      <c r="E29" s="20"/>
      <c r="F29" s="18"/>
      <c r="G29" s="20"/>
      <c r="H29" s="18"/>
    </row>
    <row r="30" spans="1:8" x14ac:dyDescent="0.25">
      <c r="A30" s="18"/>
      <c r="B30" s="40"/>
      <c r="C30" s="53"/>
      <c r="D30" s="18"/>
    </row>
    <row r="31" spans="1:8" x14ac:dyDescent="0.25">
      <c r="A31" s="18"/>
      <c r="B31" s="40"/>
      <c r="C31" s="18"/>
      <c r="D31" s="18"/>
    </row>
    <row r="32" spans="1:8" x14ac:dyDescent="0.25">
      <c r="A32" s="18"/>
      <c r="B32" s="40"/>
      <c r="C32" s="18"/>
      <c r="D32" s="18"/>
    </row>
    <row r="33" spans="1:8" x14ac:dyDescent="0.25">
      <c r="A33" s="18"/>
      <c r="B33" s="40"/>
      <c r="C33" s="18"/>
      <c r="D33" s="18"/>
    </row>
    <row r="34" spans="1:8" x14ac:dyDescent="0.25">
      <c r="A34" s="18"/>
      <c r="B34" s="40"/>
      <c r="C34" s="18"/>
      <c r="D34" s="18"/>
    </row>
    <row r="35" spans="1:8" x14ac:dyDescent="0.25">
      <c r="A35" s="18"/>
      <c r="B35" s="40"/>
      <c r="C35" s="18"/>
      <c r="D35" s="18"/>
    </row>
    <row r="36" spans="1:8" x14ac:dyDescent="0.25">
      <c r="A36" s="18"/>
      <c r="B36" s="40"/>
      <c r="C36" s="18"/>
      <c r="D36" s="18"/>
    </row>
    <row r="37" spans="1:8" x14ac:dyDescent="0.25">
      <c r="A37" s="18"/>
      <c r="B37" s="18"/>
      <c r="C37" s="18"/>
      <c r="D37" s="18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16"/>
      <c r="C42" s="16"/>
      <c r="D42" s="16"/>
    </row>
    <row r="43" spans="1:8" x14ac:dyDescent="0.25">
      <c r="A43" s="16"/>
      <c r="B43" s="42"/>
      <c r="C43" s="6"/>
      <c r="D43" s="40"/>
      <c r="E43" s="16"/>
      <c r="F43" s="16"/>
      <c r="G43" s="16"/>
      <c r="H43" s="16"/>
    </row>
    <row r="44" spans="1:8" x14ac:dyDescent="0.25">
      <c r="A44" s="16"/>
      <c r="B44" s="42"/>
      <c r="C44" s="6"/>
      <c r="D44" s="40"/>
      <c r="E44" s="16"/>
      <c r="F44" s="16"/>
      <c r="G44" s="16"/>
      <c r="H44" s="16"/>
    </row>
    <row r="45" spans="1:8" x14ac:dyDescent="0.25">
      <c r="A45" s="16"/>
      <c r="B45" s="42"/>
      <c r="C45" s="6"/>
      <c r="D45" s="40"/>
      <c r="E45" s="16"/>
      <c r="F45" s="16"/>
      <c r="G45" s="16"/>
      <c r="H45" s="16"/>
    </row>
    <row r="46" spans="1:8" x14ac:dyDescent="0.25">
      <c r="A46" s="16"/>
      <c r="B46" s="42"/>
      <c r="C46" s="6"/>
      <c r="D46" s="40"/>
      <c r="E46" s="16"/>
      <c r="F46" s="16"/>
      <c r="G46" s="16"/>
      <c r="H46" s="16"/>
    </row>
    <row r="47" spans="1:8" x14ac:dyDescent="0.25">
      <c r="A47" s="16"/>
      <c r="B47" s="42"/>
      <c r="C47" s="6"/>
      <c r="D47" s="40"/>
      <c r="E47" s="16"/>
      <c r="F47" s="16"/>
      <c r="G47" s="16"/>
      <c r="H47" s="16"/>
    </row>
    <row r="48" spans="1:8" x14ac:dyDescent="0.25">
      <c r="A48" s="16"/>
      <c r="B48" s="42"/>
      <c r="C48" s="6"/>
      <c r="D48" s="40"/>
      <c r="E48" s="16"/>
      <c r="F48" s="16"/>
      <c r="G48" s="16"/>
      <c r="H48" s="16"/>
    </row>
    <row r="49" spans="1:8" x14ac:dyDescent="0.25">
      <c r="A49" s="16"/>
      <c r="B49" s="42"/>
      <c r="C49" s="6"/>
      <c r="D49" s="40"/>
      <c r="E49" s="16"/>
      <c r="F49" s="16"/>
      <c r="G49" s="16"/>
      <c r="H49" s="16"/>
    </row>
    <row r="50" spans="1:8" x14ac:dyDescent="0.25">
      <c r="A50" s="16"/>
      <c r="B50" s="42"/>
      <c r="C50" s="6"/>
      <c r="D50" s="18"/>
      <c r="E50" s="16"/>
      <c r="F50" s="16"/>
      <c r="G50" s="16"/>
      <c r="H50" s="16"/>
    </row>
    <row r="51" spans="1:8" x14ac:dyDescent="0.25">
      <c r="A51" s="16"/>
      <c r="B51" s="42"/>
      <c r="C51" s="6"/>
      <c r="D51" s="18"/>
      <c r="E51" s="16"/>
      <c r="F51" s="16"/>
      <c r="G51" s="16"/>
      <c r="H51" s="16"/>
    </row>
    <row r="52" spans="1:8" x14ac:dyDescent="0.25">
      <c r="A52" s="16"/>
      <c r="B52" s="42"/>
      <c r="C52" s="6"/>
      <c r="D52" s="18"/>
      <c r="E52" s="16"/>
      <c r="F52" s="16"/>
      <c r="G52" s="16"/>
      <c r="H52" s="16"/>
    </row>
    <row r="53" spans="1:8" x14ac:dyDescent="0.25">
      <c r="A53" s="16"/>
      <c r="B53" s="42"/>
      <c r="C53" s="6"/>
      <c r="D53" s="18"/>
      <c r="E53" s="16"/>
      <c r="F53" s="16"/>
      <c r="G53" s="16"/>
      <c r="H53" s="16"/>
    </row>
    <row r="54" spans="1:8" x14ac:dyDescent="0.25">
      <c r="A54" s="16"/>
      <c r="B54" s="42"/>
      <c r="C54" s="6"/>
      <c r="D54" s="18"/>
      <c r="E54" s="16"/>
      <c r="F54" s="16"/>
      <c r="G54" s="16"/>
      <c r="H54" s="16"/>
    </row>
    <row r="55" spans="1:8" x14ac:dyDescent="0.25">
      <c r="A55" s="16"/>
      <c r="B55" s="42"/>
      <c r="C55" s="6"/>
      <c r="D55" s="18"/>
      <c r="E55" s="16"/>
      <c r="F55" s="16"/>
      <c r="G55" s="16"/>
      <c r="H55" s="16"/>
    </row>
    <row r="56" spans="1:8" x14ac:dyDescent="0.25">
      <c r="A56" s="16"/>
      <c r="B56" s="43"/>
      <c r="C56" s="18"/>
      <c r="D56" s="18"/>
      <c r="E56" s="16"/>
      <c r="F56" s="16"/>
      <c r="G56" s="16"/>
      <c r="H56" s="16"/>
    </row>
    <row r="57" spans="1:8" x14ac:dyDescent="0.25">
      <c r="A57" s="16"/>
      <c r="B57" s="41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  <row r="237" spans="1:8" x14ac:dyDescent="0.25">
      <c r="A237" s="16"/>
      <c r="B237" s="16"/>
      <c r="C237" s="16"/>
      <c r="D237" s="16"/>
      <c r="E237" s="16"/>
      <c r="F237" s="16"/>
      <c r="G237" s="16"/>
      <c r="H237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30:B36 G27 E27 D43:D49 C27 C29:C30 C43:C55 G11:G22 E11:E22 C11:C22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7" t="s">
        <v>58</v>
      </c>
      <c r="B7" s="80" t="s">
        <v>10</v>
      </c>
      <c r="C7" s="75" t="s">
        <v>54</v>
      </c>
      <c r="D7" s="75"/>
      <c r="E7" s="75"/>
      <c r="F7" s="75"/>
      <c r="G7" s="75"/>
      <c r="H7" s="75" t="s">
        <v>55</v>
      </c>
      <c r="I7" s="75"/>
      <c r="J7" s="75"/>
      <c r="K7" s="75"/>
      <c r="L7" s="76"/>
    </row>
    <row r="8" spans="1:12" s="27" customFormat="1" ht="21.75" customHeight="1" x14ac:dyDescent="0.25">
      <c r="A8" s="78"/>
      <c r="B8" s="81"/>
      <c r="C8" s="84" t="s">
        <v>26</v>
      </c>
      <c r="D8" s="84"/>
      <c r="E8" s="85" t="s">
        <v>59</v>
      </c>
      <c r="F8" s="81" t="s">
        <v>57</v>
      </c>
      <c r="G8" s="81"/>
      <c r="H8" s="84" t="s">
        <v>26</v>
      </c>
      <c r="I8" s="84"/>
      <c r="J8" s="85" t="s">
        <v>60</v>
      </c>
      <c r="K8" s="81" t="s">
        <v>57</v>
      </c>
      <c r="L8" s="83"/>
    </row>
    <row r="9" spans="1:12" ht="19.5" customHeight="1" thickBot="1" x14ac:dyDescent="0.3">
      <c r="A9" s="79"/>
      <c r="B9" s="82"/>
      <c r="C9" s="49" t="s">
        <v>64</v>
      </c>
      <c r="D9" s="49" t="s">
        <v>73</v>
      </c>
      <c r="E9" s="86"/>
      <c r="F9" s="33" t="s">
        <v>66</v>
      </c>
      <c r="G9" s="33" t="s">
        <v>74</v>
      </c>
      <c r="H9" s="49" t="s">
        <v>64</v>
      </c>
      <c r="I9" s="49" t="s">
        <v>73</v>
      </c>
      <c r="J9" s="86"/>
      <c r="K9" s="33" t="s">
        <v>66</v>
      </c>
      <c r="L9" s="34" t="s">
        <v>74</v>
      </c>
    </row>
    <row r="10" spans="1:12" ht="16.5" customHeight="1" x14ac:dyDescent="0.25">
      <c r="A10" s="52" t="s">
        <v>27</v>
      </c>
      <c r="B10" s="7" t="s">
        <v>62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71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65</v>
      </c>
      <c r="C24" s="60">
        <v>1763207</v>
      </c>
      <c r="D24" s="60"/>
      <c r="E24" s="44">
        <f>IFERROR((D24-C24)/C24*100, "-")</f>
        <v>-100</v>
      </c>
      <c r="F24" s="44" t="s">
        <v>71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70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67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84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7" t="s">
        <v>58</v>
      </c>
      <c r="B8" s="80" t="s">
        <v>85</v>
      </c>
      <c r="C8" s="75" t="s">
        <v>77</v>
      </c>
      <c r="D8" s="75"/>
      <c r="E8" s="75" t="s">
        <v>76</v>
      </c>
      <c r="F8" s="75"/>
      <c r="G8" s="75" t="s">
        <v>78</v>
      </c>
      <c r="H8" s="76"/>
    </row>
    <row r="9" spans="1:8" ht="21" customHeight="1" x14ac:dyDescent="0.25">
      <c r="A9" s="78"/>
      <c r="B9" s="81"/>
      <c r="C9" s="81" t="s">
        <v>80</v>
      </c>
      <c r="D9" s="81"/>
      <c r="E9" s="81" t="s">
        <v>80</v>
      </c>
      <c r="F9" s="81"/>
      <c r="G9" s="81" t="s">
        <v>80</v>
      </c>
      <c r="H9" s="83"/>
    </row>
    <row r="10" spans="1:8" ht="18.75" customHeight="1" thickBot="1" x14ac:dyDescent="0.3">
      <c r="A10" s="79"/>
      <c r="B10" s="82"/>
      <c r="C10" s="67" t="s">
        <v>26</v>
      </c>
      <c r="D10" s="65" t="s">
        <v>75</v>
      </c>
      <c r="E10" s="67" t="s">
        <v>26</v>
      </c>
      <c r="F10" s="65" t="s">
        <v>75</v>
      </c>
      <c r="G10" s="67" t="s">
        <v>26</v>
      </c>
      <c r="H10" s="66" t="s">
        <v>75</v>
      </c>
    </row>
    <row r="11" spans="1:8" x14ac:dyDescent="0.25">
      <c r="A11" s="15" t="s">
        <v>27</v>
      </c>
      <c r="B11" s="7" t="s">
        <v>12</v>
      </c>
      <c r="C11" s="60">
        <v>12316820.460000001</v>
      </c>
      <c r="D11" s="70">
        <f t="shared" ref="D11:D25" si="0">C11/C$26*100</f>
        <v>8.2477933436360011</v>
      </c>
      <c r="E11" s="60">
        <v>0</v>
      </c>
      <c r="F11" s="71">
        <f t="shared" ref="F11:F25" si="1">E11/E$26*100</f>
        <v>0</v>
      </c>
      <c r="G11" s="60">
        <f>C11+E11</f>
        <v>12316820.460000001</v>
      </c>
      <c r="H11" s="71">
        <f t="shared" ref="H11:H25" si="2">G11/G$26*100</f>
        <v>7.4907987592879088</v>
      </c>
    </row>
    <row r="12" spans="1:8" x14ac:dyDescent="0.25">
      <c r="A12" s="15" t="s">
        <v>28</v>
      </c>
      <c r="B12" s="7" t="s">
        <v>79</v>
      </c>
      <c r="C12" s="72">
        <v>17387669.93</v>
      </c>
      <c r="D12" s="70">
        <f t="shared" si="0"/>
        <v>11.643419563980057</v>
      </c>
      <c r="E12" s="60">
        <v>0</v>
      </c>
      <c r="F12" s="71">
        <f t="shared" si="1"/>
        <v>0</v>
      </c>
      <c r="G12" s="60">
        <f>C12+E12</f>
        <v>17387669.93</v>
      </c>
      <c r="H12" s="71">
        <f t="shared" si="2"/>
        <v>10.574769418905021</v>
      </c>
    </row>
    <row r="13" spans="1:8" x14ac:dyDescent="0.25">
      <c r="A13" s="15" t="s">
        <v>29</v>
      </c>
      <c r="B13" s="7" t="s">
        <v>13</v>
      </c>
      <c r="C13" s="60">
        <v>18292982.690000001</v>
      </c>
      <c r="D13" s="70">
        <f t="shared" si="0"/>
        <v>12.249650090769496</v>
      </c>
      <c r="E13" s="60">
        <v>0</v>
      </c>
      <c r="F13" s="71">
        <f t="shared" si="1"/>
        <v>0</v>
      </c>
      <c r="G13" s="60">
        <f t="shared" ref="G13:G25" si="3">C13+E13</f>
        <v>18292982.690000001</v>
      </c>
      <c r="H13" s="71">
        <f t="shared" si="2"/>
        <v>11.125359217741428</v>
      </c>
    </row>
    <row r="14" spans="1:8" x14ac:dyDescent="0.25">
      <c r="A14" s="15" t="s">
        <v>30</v>
      </c>
      <c r="B14" s="7" t="s">
        <v>14</v>
      </c>
      <c r="C14" s="60">
        <v>17762610.98</v>
      </c>
      <c r="D14" s="70">
        <f t="shared" si="0"/>
        <v>11.89449380075154</v>
      </c>
      <c r="E14" s="60">
        <v>534089.81999999995</v>
      </c>
      <c r="F14" s="71">
        <f t="shared" si="1"/>
        <v>3.5390672681004585</v>
      </c>
      <c r="G14" s="60">
        <f t="shared" si="3"/>
        <v>18296700.800000001</v>
      </c>
      <c r="H14" s="71">
        <f t="shared" si="2"/>
        <v>11.127620484264337</v>
      </c>
    </row>
    <row r="15" spans="1:8" x14ac:dyDescent="0.25">
      <c r="A15" s="15" t="s">
        <v>31</v>
      </c>
      <c r="B15" s="7" t="s">
        <v>23</v>
      </c>
      <c r="C15" s="60">
        <v>7005234.7699999996</v>
      </c>
      <c r="D15" s="70">
        <f t="shared" si="0"/>
        <v>4.6909613478780434</v>
      </c>
      <c r="E15" s="60">
        <v>0</v>
      </c>
      <c r="F15" s="71">
        <f t="shared" si="1"/>
        <v>0</v>
      </c>
      <c r="G15" s="60">
        <f t="shared" si="3"/>
        <v>7005234.7699999996</v>
      </c>
      <c r="H15" s="71">
        <f t="shared" si="2"/>
        <v>4.2604180270430367</v>
      </c>
    </row>
    <row r="16" spans="1:8" x14ac:dyDescent="0.25">
      <c r="A16" s="15" t="s">
        <v>32</v>
      </c>
      <c r="B16" s="7" t="s">
        <v>16</v>
      </c>
      <c r="C16" s="60">
        <v>10590.74</v>
      </c>
      <c r="D16" s="70">
        <f t="shared" si="0"/>
        <v>7.0919467536169258E-3</v>
      </c>
      <c r="E16" s="60">
        <v>11826753.119999999</v>
      </c>
      <c r="F16" s="71">
        <f t="shared" si="1"/>
        <v>78.368231873239921</v>
      </c>
      <c r="G16" s="60">
        <f t="shared" si="3"/>
        <v>11837343.859999999</v>
      </c>
      <c r="H16" s="71">
        <f t="shared" si="2"/>
        <v>7.1991924366941973</v>
      </c>
    </row>
    <row r="17" spans="1:8" x14ac:dyDescent="0.25">
      <c r="A17" s="15" t="s">
        <v>33</v>
      </c>
      <c r="B17" s="7" t="s">
        <v>17</v>
      </c>
      <c r="C17" s="60">
        <v>1833820.42</v>
      </c>
      <c r="D17" s="70">
        <f t="shared" si="0"/>
        <v>1.227993206738663</v>
      </c>
      <c r="E17" s="60">
        <v>0</v>
      </c>
      <c r="F17" s="71">
        <f t="shared" si="1"/>
        <v>0</v>
      </c>
      <c r="G17" s="60">
        <f t="shared" si="3"/>
        <v>1833820.42</v>
      </c>
      <c r="H17" s="71">
        <f t="shared" si="2"/>
        <v>1.1152861870077817</v>
      </c>
    </row>
    <row r="18" spans="1:8" x14ac:dyDescent="0.25">
      <c r="A18" s="15" t="s">
        <v>34</v>
      </c>
      <c r="B18" s="7" t="s">
        <v>18</v>
      </c>
      <c r="C18" s="60">
        <v>7984596.2599999998</v>
      </c>
      <c r="D18" s="70">
        <f t="shared" si="0"/>
        <v>5.3467776118617634</v>
      </c>
      <c r="E18" s="60">
        <v>0</v>
      </c>
      <c r="F18" s="71">
        <f t="shared" si="1"/>
        <v>0</v>
      </c>
      <c r="G18" s="60">
        <f t="shared" si="3"/>
        <v>7984596.2599999998</v>
      </c>
      <c r="H18" s="71">
        <f t="shared" si="2"/>
        <v>4.8560425113010766</v>
      </c>
    </row>
    <row r="19" spans="1:8" x14ac:dyDescent="0.25">
      <c r="A19" s="15" t="s">
        <v>35</v>
      </c>
      <c r="B19" s="7" t="s">
        <v>19</v>
      </c>
      <c r="C19" s="60">
        <v>12431096.59</v>
      </c>
      <c r="D19" s="70">
        <f t="shared" si="0"/>
        <v>8.3243168187821563</v>
      </c>
      <c r="E19" s="60">
        <v>0</v>
      </c>
      <c r="F19" s="71">
        <f t="shared" si="1"/>
        <v>0</v>
      </c>
      <c r="G19" s="60">
        <f t="shared" si="3"/>
        <v>12431096.59</v>
      </c>
      <c r="H19" s="71">
        <f t="shared" si="2"/>
        <v>7.5602987975161362</v>
      </c>
    </row>
    <row r="20" spans="1:8" x14ac:dyDescent="0.25">
      <c r="A20" s="15" t="s">
        <v>36</v>
      </c>
      <c r="B20" s="7" t="s">
        <v>11</v>
      </c>
      <c r="C20" s="60">
        <v>13543626.68</v>
      </c>
      <c r="D20" s="70">
        <f t="shared" si="0"/>
        <v>9.069307646625786</v>
      </c>
      <c r="E20" s="60">
        <v>0</v>
      </c>
      <c r="F20" s="71">
        <f t="shared" si="1"/>
        <v>0</v>
      </c>
      <c r="G20" s="60">
        <f t="shared" si="3"/>
        <v>13543626.68</v>
      </c>
      <c r="H20" s="71">
        <f t="shared" si="2"/>
        <v>8.23691327321683</v>
      </c>
    </row>
    <row r="21" spans="1:8" x14ac:dyDescent="0.25">
      <c r="A21" s="15" t="s">
        <v>37</v>
      </c>
      <c r="B21" s="7" t="s">
        <v>15</v>
      </c>
      <c r="C21" s="60">
        <v>6950301.3300000001</v>
      </c>
      <c r="D21" s="70">
        <f t="shared" si="0"/>
        <v>4.6541759078169136</v>
      </c>
      <c r="E21" s="60">
        <v>0</v>
      </c>
      <c r="F21" s="71">
        <f t="shared" si="1"/>
        <v>0</v>
      </c>
      <c r="G21" s="60">
        <f t="shared" si="3"/>
        <v>6950301.3300000001</v>
      </c>
      <c r="H21" s="71">
        <f t="shared" si="2"/>
        <v>4.2270088086873931</v>
      </c>
    </row>
    <row r="22" spans="1:8" x14ac:dyDescent="0.25">
      <c r="A22" s="15" t="s">
        <v>38</v>
      </c>
      <c r="B22" s="7" t="s">
        <v>65</v>
      </c>
      <c r="C22" s="60">
        <v>107551</v>
      </c>
      <c r="D22" s="70">
        <f t="shared" si="0"/>
        <v>7.202008219428048E-2</v>
      </c>
      <c r="E22" s="60">
        <v>0</v>
      </c>
      <c r="F22" s="71">
        <f t="shared" si="1"/>
        <v>0</v>
      </c>
      <c r="G22" s="60">
        <f t="shared" si="3"/>
        <v>107551</v>
      </c>
      <c r="H22" s="71">
        <f t="shared" si="2"/>
        <v>6.540997329437194E-2</v>
      </c>
    </row>
    <row r="23" spans="1:8" x14ac:dyDescent="0.25">
      <c r="A23" s="15" t="s">
        <v>39</v>
      </c>
      <c r="B23" s="7" t="s">
        <v>22</v>
      </c>
      <c r="C23" s="60">
        <v>2864894.179</v>
      </c>
      <c r="D23" s="70">
        <f t="shared" si="0"/>
        <v>1.9184378969000351</v>
      </c>
      <c r="E23" s="60">
        <v>0</v>
      </c>
      <c r="F23" s="71">
        <f t="shared" si="1"/>
        <v>0</v>
      </c>
      <c r="G23" s="60">
        <f t="shared" si="3"/>
        <v>2864894.179</v>
      </c>
      <c r="H23" s="71">
        <f t="shared" si="2"/>
        <v>1.7423608496396279</v>
      </c>
    </row>
    <row r="24" spans="1:8" x14ac:dyDescent="0.25">
      <c r="A24" s="15" t="s">
        <v>40</v>
      </c>
      <c r="B24" s="7" t="s">
        <v>20</v>
      </c>
      <c r="C24" s="60">
        <v>8254986.0999999996</v>
      </c>
      <c r="D24" s="70">
        <f t="shared" si="0"/>
        <v>5.5278405355100633</v>
      </c>
      <c r="E24" s="60">
        <v>0</v>
      </c>
      <c r="F24" s="71">
        <f t="shared" si="1"/>
        <v>0</v>
      </c>
      <c r="G24" s="60">
        <f t="shared" si="3"/>
        <v>8254986.0999999996</v>
      </c>
      <c r="H24" s="71">
        <f t="shared" si="2"/>
        <v>5.0204872139395409</v>
      </c>
    </row>
    <row r="25" spans="1:8" x14ac:dyDescent="0.25">
      <c r="A25" s="15" t="s">
        <v>41</v>
      </c>
      <c r="B25" s="7" t="s">
        <v>25</v>
      </c>
      <c r="C25" s="60">
        <v>22587954.41</v>
      </c>
      <c r="D25" s="70">
        <f t="shared" si="0"/>
        <v>15.125720199801584</v>
      </c>
      <c r="E25" s="60">
        <v>2730416.41</v>
      </c>
      <c r="F25" s="71">
        <f t="shared" si="1"/>
        <v>18.092700858659619</v>
      </c>
      <c r="G25" s="60">
        <f t="shared" si="3"/>
        <v>25318370.82</v>
      </c>
      <c r="H25" s="71">
        <f t="shared" si="2"/>
        <v>15.398034041461313</v>
      </c>
    </row>
    <row r="26" spans="1:8" x14ac:dyDescent="0.25">
      <c r="A26" s="3"/>
      <c r="B26" s="4" t="s">
        <v>56</v>
      </c>
      <c r="C26" s="64">
        <f>SUM(C11:C25)</f>
        <v>149334736.539</v>
      </c>
      <c r="D26" s="29">
        <f t="shared" ref="D26:H26" si="4">SUM(D11:D25)</f>
        <v>100</v>
      </c>
      <c r="E26" s="64">
        <f t="shared" si="4"/>
        <v>15091259.35</v>
      </c>
      <c r="F26" s="30">
        <f t="shared" si="4"/>
        <v>100</v>
      </c>
      <c r="G26" s="73">
        <f t="shared" si="4"/>
        <v>164425995.889</v>
      </c>
      <c r="H26" s="30">
        <f t="shared" si="4"/>
        <v>99.999999999999986</v>
      </c>
    </row>
    <row r="27" spans="1:8" x14ac:dyDescent="0.25">
      <c r="C27" s="31"/>
      <c r="D27" s="31"/>
      <c r="E27" s="31"/>
      <c r="F27" s="31"/>
      <c r="G27" s="31"/>
      <c r="H27" s="31"/>
    </row>
    <row r="28" spans="1:8" x14ac:dyDescent="0.25">
      <c r="D28" s="47"/>
    </row>
    <row r="29" spans="1:8" x14ac:dyDescent="0.25">
      <c r="B29" s="48" t="s">
        <v>87</v>
      </c>
    </row>
    <row r="30" spans="1:8" x14ac:dyDescent="0.25">
      <c r="C30" s="9"/>
      <c r="E30" s="9"/>
      <c r="G30" s="9"/>
    </row>
    <row r="31" spans="1:8" x14ac:dyDescent="0.25">
      <c r="C31" s="6"/>
    </row>
    <row r="33" spans="2:7" x14ac:dyDescent="0.25">
      <c r="C33" s="6"/>
      <c r="D33" s="6"/>
      <c r="E33" s="18"/>
      <c r="G33" s="18"/>
    </row>
    <row r="34" spans="2:7" x14ac:dyDescent="0.25">
      <c r="C34" s="37"/>
    </row>
    <row r="36" spans="2:7" x14ac:dyDescent="0.25">
      <c r="C36" s="50"/>
    </row>
    <row r="37" spans="2:7" x14ac:dyDescent="0.25">
      <c r="C37" s="50"/>
    </row>
    <row r="43" spans="2:7" x14ac:dyDescent="0.25">
      <c r="B43" s="17"/>
      <c r="C43" s="18"/>
    </row>
    <row r="44" spans="2:7" x14ac:dyDescent="0.25">
      <c r="B44" s="17"/>
      <c r="C44" s="18"/>
    </row>
    <row r="45" spans="2:7" x14ac:dyDescent="0.25">
      <c r="B45" s="17"/>
      <c r="C45" s="18"/>
    </row>
    <row r="46" spans="2:7" x14ac:dyDescent="0.25">
      <c r="B46" s="17"/>
      <c r="C46" s="18"/>
    </row>
    <row r="47" spans="2:7" x14ac:dyDescent="0.25">
      <c r="B47" s="17"/>
      <c r="C47" s="18"/>
    </row>
    <row r="48" spans="2:7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7"/>
      <c r="C55" s="18"/>
    </row>
    <row r="56" spans="2:3" x14ac:dyDescent="0.25">
      <c r="B56" s="18"/>
      <c r="C56" s="6"/>
    </row>
    <row r="57" spans="2:3" x14ac:dyDescent="0.25">
      <c r="B57" s="18"/>
      <c r="C57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4 G30 E17:E25 E11:E15 E30 C33:D33 C30:C31 G11:G2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30.09.2018.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7" t="s">
        <v>58</v>
      </c>
      <c r="B7" s="80" t="s">
        <v>10</v>
      </c>
      <c r="C7" s="75" t="s">
        <v>54</v>
      </c>
      <c r="D7" s="75"/>
      <c r="E7" s="75"/>
      <c r="F7" s="75"/>
      <c r="G7" s="75"/>
      <c r="H7" s="75" t="s">
        <v>55</v>
      </c>
      <c r="I7" s="75"/>
      <c r="J7" s="75"/>
      <c r="K7" s="75"/>
      <c r="L7" s="76"/>
    </row>
    <row r="8" spans="1:12" ht="21" customHeight="1" x14ac:dyDescent="0.25">
      <c r="A8" s="78"/>
      <c r="B8" s="81"/>
      <c r="C8" s="84" t="s">
        <v>26</v>
      </c>
      <c r="D8" s="84"/>
      <c r="E8" s="85" t="s">
        <v>59</v>
      </c>
      <c r="F8" s="81" t="s">
        <v>57</v>
      </c>
      <c r="G8" s="81"/>
      <c r="H8" s="84" t="s">
        <v>26</v>
      </c>
      <c r="I8" s="84"/>
      <c r="J8" s="85" t="s">
        <v>60</v>
      </c>
      <c r="K8" s="81" t="s">
        <v>57</v>
      </c>
      <c r="L8" s="83"/>
    </row>
    <row r="9" spans="1:12" ht="18.75" customHeight="1" thickBot="1" x14ac:dyDescent="0.3">
      <c r="A9" s="79"/>
      <c r="B9" s="82"/>
      <c r="C9" s="49" t="s">
        <v>64</v>
      </c>
      <c r="D9" s="49" t="s">
        <v>73</v>
      </c>
      <c r="E9" s="86"/>
      <c r="F9" s="33" t="s">
        <v>66</v>
      </c>
      <c r="G9" s="33" t="s">
        <v>74</v>
      </c>
      <c r="H9" s="61" t="s">
        <v>64</v>
      </c>
      <c r="I9" s="61" t="s">
        <v>73</v>
      </c>
      <c r="J9" s="86"/>
      <c r="K9" s="33" t="s">
        <v>66</v>
      </c>
      <c r="L9" s="34" t="s">
        <v>74</v>
      </c>
    </row>
    <row r="10" spans="1:12" x14ac:dyDescent="0.25">
      <c r="A10" s="15" t="s">
        <v>27</v>
      </c>
      <c r="B10" s="7" t="s">
        <v>62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71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65</v>
      </c>
      <c r="C28" s="60">
        <v>3457671</v>
      </c>
      <c r="D28" s="60"/>
      <c r="E28" s="44">
        <f t="shared" si="0"/>
        <v>-2.9023985855764547</v>
      </c>
      <c r="F28" s="44" t="s">
        <v>71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72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71</v>
      </c>
      <c r="G32" s="45" t="s">
        <v>71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71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67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2022-02-04T13:16:42Z</dcterms:modified>
</cp:coreProperties>
</file>