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6" i="24" l="1"/>
  <c r="E31" i="24"/>
  <c r="C31" i="24" l="1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7" i="25" s="1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<sst xmlns="http://schemas.openxmlformats.org/spreadsheetml/2006/main" count="185" uniqueCount="62">
  <si>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</si>
  <si>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</si>
  <si>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</si>
  <si>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</si>
  <si>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</si>
  <si>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</si>
  <si>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</si>
  <si>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</si>
  <si>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</si>
  <si>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</si>
  <si>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</si>
  <si>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</si>
  <si>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</si>
  <si>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</si>
  <si>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</si>
  <si>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</si>
  <si>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</si>
  <si>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</si>
  <si>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</si>
  <si>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</si>
  <si>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</si>
  <si>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</si>
  <si>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</si>
  <si>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</si>
  <si>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</si>
  <si>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</si>
  <si>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</si>
  <si>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</si>
  <si>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</si>
  <si>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</si>
  <si>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</si>
  <si>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</si>
  <si>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</si>
  <si>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</si>
  <si>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</si>
  <si>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</si>
  <si>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</si>
  <si>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</si>
  <si>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</si>
  <si>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</si>
  <si>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</si>
  <si>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</si>
  <si>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</si>
  <si>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</si>
  <si>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</si>
  <si>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</si>
  <si>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</si>
  <si>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</si>
  <si>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</si>
  <si>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</si>
  <si>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</si>
  <si>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</si>
  <si>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</si>
  <si>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</si>
  <si>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</si>
  <si>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</si>
  <si>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I-IX-2018</t>
  </si>
  <si>
    <t xml:space="preserve">Osiguranje robe u prijevozu </t>
  </si>
  <si>
    <t>Osiguranje jamstva</t>
  </si>
  <si>
    <t>Osiguranje raznih financijskih gubitaka</t>
  </si>
  <si>
    <t>*Podatci su dati na temelju nerevidiranih izvješća društava za sjedištem u Federaciji Bosne i Hercegovine.</t>
  </si>
  <si>
    <t>*Podatci su dati na temelju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</si>
</sst>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23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10"/>
      <c r="E5" s="10"/>
      <c r="F5" s="10"/>
    </row>
    <row r="6" spans="1:8" x14ac:dyDescent="0.25">
      <c r="A6" s="40" t="s">
        <v>53</v>
      </c>
      <c r="C6" s="16"/>
      <c r="D6" s="3"/>
      <c r="E6" s="3"/>
      <c r="F6" s="3"/>
    </row>
    <row r="7" spans="1:8" x14ac:dyDescent="0.25">
      <c r="A7" s="40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2" t="s">
        <v>26</v>
      </c>
      <c r="C10" s="60"/>
      <c r="D10" s="60"/>
      <c r="E10" s="60"/>
      <c r="F10" s="61"/>
    </row>
    <row r="11" spans="1:8" ht="38.25" customHeight="1" x14ac:dyDescent="0.25">
      <c r="A11" s="12" t="s">
        <v>49</v>
      </c>
      <c r="B11" s="63"/>
      <c r="C11" s="29" t="s">
        <v>51</v>
      </c>
      <c r="D11" s="29" t="s">
        <v>50</v>
      </c>
      <c r="E11" s="41" t="s">
        <v>52</v>
      </c>
      <c r="F11" s="50" t="s">
        <v>50</v>
      </c>
    </row>
    <row r="12" spans="1:8" ht="31.5" customHeight="1" thickBot="1" x14ac:dyDescent="0.3">
      <c r="A12" s="11"/>
      <c r="B12" s="64"/>
      <c r="C12" s="13" t="s">
        <v>56</v>
      </c>
      <c r="D12" s="13" t="s">
        <v>25</v>
      </c>
      <c r="E12" s="13" t="s">
        <v>56</v>
      </c>
      <c r="F12" s="51" t="s">
        <v>25</v>
      </c>
    </row>
    <row r="13" spans="1:8" x14ac:dyDescent="0.25">
      <c r="A13" s="34" t="s">
        <v>0</v>
      </c>
      <c r="B13" s="14" t="s">
        <v>27</v>
      </c>
      <c r="C13" s="30">
        <f>FBiH!C13+RS!C13</f>
        <v>12659</v>
      </c>
      <c r="D13" s="56">
        <f t="shared" ref="D13:D36" si="0">C13/C$37*100</f>
        <v>13.717288833504904</v>
      </c>
      <c r="E13" s="30">
        <f>FBiH!E13+RS!E13</f>
        <v>16110394.548699999</v>
      </c>
      <c r="F13" s="55">
        <f t="shared" ref="F13:F36" si="1">E13/E$37*100</f>
        <v>8.0827140602691419</v>
      </c>
    </row>
    <row r="14" spans="1:8" x14ac:dyDescent="0.25">
      <c r="A14" s="35" t="s">
        <v>1</v>
      </c>
      <c r="B14" s="14" t="s">
        <v>28</v>
      </c>
      <c r="C14" s="30">
        <f>FBiH!C14+RS!C14</f>
        <v>13052</v>
      </c>
      <c r="D14" s="56">
        <f t="shared" si="0"/>
        <v>14.143143522782683</v>
      </c>
      <c r="E14" s="30">
        <f>FBiH!E14+RS!E14</f>
        <v>3031614.3236999996</v>
      </c>
      <c r="F14" s="55">
        <f t="shared" si="1"/>
        <v>1.5209852027777055</v>
      </c>
      <c r="H14" s="1"/>
    </row>
    <row r="15" spans="1:8" x14ac:dyDescent="0.25">
      <c r="A15" s="35" t="s">
        <v>2</v>
      </c>
      <c r="B15" s="14" t="s">
        <v>29</v>
      </c>
      <c r="C15" s="30">
        <f>FBiH!C15+RS!C15</f>
        <v>18998</v>
      </c>
      <c r="D15" s="56">
        <f t="shared" si="0"/>
        <v>20.586227447580864</v>
      </c>
      <c r="E15" s="30">
        <f>FBiH!E15+RS!E15</f>
        <v>34981713.616099998</v>
      </c>
      <c r="F15" s="55">
        <f t="shared" si="1"/>
        <v>17.550606078730439</v>
      </c>
    </row>
    <row r="16" spans="1:8" x14ac:dyDescent="0.25">
      <c r="A16" s="35" t="s">
        <v>3</v>
      </c>
      <c r="B16" s="14" t="s">
        <v>30</v>
      </c>
      <c r="C16" s="30">
        <f>FBiH!C16+RS!C16</f>
        <v>0</v>
      </c>
      <c r="D16" s="56">
        <f t="shared" si="0"/>
        <v>0</v>
      </c>
      <c r="E16" s="30">
        <f>FBiH!E16+RS!E16</f>
        <v>0</v>
      </c>
      <c r="F16" s="55">
        <f t="shared" si="1"/>
        <v>0</v>
      </c>
    </row>
    <row r="17" spans="1:6" x14ac:dyDescent="0.25">
      <c r="A17" s="35" t="s">
        <v>4</v>
      </c>
      <c r="B17" s="14" t="s">
        <v>31</v>
      </c>
      <c r="C17" s="30">
        <f>FBiH!C17+RS!C17</f>
        <v>0</v>
      </c>
      <c r="D17" s="56">
        <f t="shared" si="0"/>
        <v>0</v>
      </c>
      <c r="E17" s="30">
        <f>FBiH!E17+RS!E17</f>
        <v>0</v>
      </c>
      <c r="F17" s="55">
        <f t="shared" si="1"/>
        <v>0</v>
      </c>
    </row>
    <row r="18" spans="1:6" x14ac:dyDescent="0.25">
      <c r="A18" s="35" t="s">
        <v>5</v>
      </c>
      <c r="B18" s="14" t="s">
        <v>32</v>
      </c>
      <c r="C18" s="30">
        <f>FBiH!C18+RS!C18</f>
        <v>0</v>
      </c>
      <c r="D18" s="56">
        <f t="shared" si="0"/>
        <v>0</v>
      </c>
      <c r="E18" s="30">
        <f>FBiH!E18+RS!E18</f>
        <v>4226.6000999999997</v>
      </c>
      <c r="F18" s="55">
        <f t="shared" si="1"/>
        <v>2.120519143844409E-3</v>
      </c>
    </row>
    <row r="19" spans="1:6" x14ac:dyDescent="0.25">
      <c r="A19" s="35" t="s">
        <v>6</v>
      </c>
      <c r="B19" s="14" t="s">
        <v>57</v>
      </c>
      <c r="C19" s="30">
        <f>FBiH!C19+RS!C19</f>
        <v>83</v>
      </c>
      <c r="D19" s="56">
        <f t="shared" si="0"/>
        <v>8.9938776615918078E-2</v>
      </c>
      <c r="E19" s="30">
        <f>FBiH!E19+RS!E19</f>
        <v>244215.11</v>
      </c>
      <c r="F19" s="55">
        <f t="shared" si="1"/>
        <v>0.12252467792518819</v>
      </c>
    </row>
    <row r="20" spans="1:6" x14ac:dyDescent="0.25">
      <c r="A20" s="35" t="s">
        <v>7</v>
      </c>
      <c r="B20" s="14" t="s">
        <v>33</v>
      </c>
      <c r="C20" s="30">
        <f>FBiH!C20+RS!C20</f>
        <v>1908</v>
      </c>
      <c r="D20" s="56">
        <f t="shared" si="0"/>
        <v>2.067508262447852</v>
      </c>
      <c r="E20" s="30">
        <f>FBiH!E20+RS!E20</f>
        <v>4492383.5303999996</v>
      </c>
      <c r="F20" s="55">
        <f t="shared" si="1"/>
        <v>2.253864820971478</v>
      </c>
    </row>
    <row r="21" spans="1:6" x14ac:dyDescent="0.25">
      <c r="A21" s="35" t="s">
        <v>8</v>
      </c>
      <c r="B21" s="14" t="s">
        <v>34</v>
      </c>
      <c r="C21" s="30">
        <f>FBiH!C21+RS!C21</f>
        <v>2662</v>
      </c>
      <c r="D21" s="56">
        <f t="shared" si="0"/>
        <v>2.8845424500189631</v>
      </c>
      <c r="E21" s="30">
        <f>FBiH!E21+RS!E21</f>
        <v>5556981.3216000013</v>
      </c>
      <c r="F21" s="55">
        <f t="shared" si="1"/>
        <v>2.7879820649317186</v>
      </c>
    </row>
    <row r="22" spans="1:6" s="20" customFormat="1" x14ac:dyDescent="0.25">
      <c r="A22" s="35" t="s">
        <v>9</v>
      </c>
      <c r="B22" s="14" t="s">
        <v>35</v>
      </c>
      <c r="C22" s="30">
        <f>FBiH!C22+RS!C22</f>
        <v>32809</v>
      </c>
      <c r="D22" s="56">
        <f t="shared" si="0"/>
        <v>35.551823156525977</v>
      </c>
      <c r="E22" s="30">
        <f>FBiH!E22+RS!E22</f>
        <v>90718645.474900022</v>
      </c>
      <c r="F22" s="55">
        <f t="shared" si="1"/>
        <v>45.514271490496462</v>
      </c>
    </row>
    <row r="23" spans="1:6" s="20" customFormat="1" x14ac:dyDescent="0.25">
      <c r="A23" s="35" t="s">
        <v>10</v>
      </c>
      <c r="B23" s="14" t="s">
        <v>36</v>
      </c>
      <c r="C23" s="30">
        <f>FBiH!C23+RS!C23</f>
        <v>0</v>
      </c>
      <c r="D23" s="56">
        <f t="shared" si="0"/>
        <v>0</v>
      </c>
      <c r="E23" s="30">
        <f>FBiH!E23+RS!E23</f>
        <v>0</v>
      </c>
      <c r="F23" s="55">
        <f t="shared" si="1"/>
        <v>0</v>
      </c>
    </row>
    <row r="24" spans="1:6" x14ac:dyDescent="0.25">
      <c r="A24" s="35" t="s">
        <v>11</v>
      </c>
      <c r="B24" s="14" t="s">
        <v>37</v>
      </c>
      <c r="C24" s="30">
        <f>FBiH!C24+RS!C24</f>
        <v>0</v>
      </c>
      <c r="D24" s="56">
        <f t="shared" si="0"/>
        <v>0</v>
      </c>
      <c r="E24" s="30">
        <f>FBiH!E24+RS!E24</f>
        <v>0</v>
      </c>
      <c r="F24" s="55">
        <f t="shared" si="1"/>
        <v>0</v>
      </c>
    </row>
    <row r="25" spans="1:6" x14ac:dyDescent="0.25">
      <c r="A25" s="35" t="s">
        <v>12</v>
      </c>
      <c r="B25" s="14" t="s">
        <v>38</v>
      </c>
      <c r="C25" s="30">
        <f>FBiH!C25+RS!C25</f>
        <v>352</v>
      </c>
      <c r="D25" s="56">
        <f t="shared" si="0"/>
        <v>0.38142710082895381</v>
      </c>
      <c r="E25" s="30">
        <f>FBiH!E25+RS!E25</f>
        <v>1092588.6397000002</v>
      </c>
      <c r="F25" s="55">
        <f t="shared" si="1"/>
        <v>0.54816047698261594</v>
      </c>
    </row>
    <row r="26" spans="1:6" x14ac:dyDescent="0.25">
      <c r="A26" s="35" t="s">
        <v>13</v>
      </c>
      <c r="B26" s="14" t="s">
        <v>39</v>
      </c>
      <c r="C26" s="30">
        <f>FBiH!C26+RS!C26</f>
        <v>360</v>
      </c>
      <c r="D26" s="56">
        <f t="shared" si="0"/>
        <v>0.39009589857506638</v>
      </c>
      <c r="E26" s="30">
        <f>FBiH!E26+RS!E26</f>
        <v>987123.23000000196</v>
      </c>
      <c r="F26" s="55">
        <f t="shared" si="1"/>
        <v>0.49524763569388358</v>
      </c>
    </row>
    <row r="27" spans="1:6" x14ac:dyDescent="0.25">
      <c r="A27" s="35" t="s">
        <v>14</v>
      </c>
      <c r="B27" s="14" t="s">
        <v>58</v>
      </c>
      <c r="C27" s="30">
        <f>FBiH!C27+RS!C27</f>
        <v>42</v>
      </c>
      <c r="D27" s="56">
        <f t="shared" si="0"/>
        <v>4.5511188167091078E-2</v>
      </c>
      <c r="E27" s="30">
        <f>FBiH!E27+RS!E27</f>
        <v>84637.778999999995</v>
      </c>
      <c r="F27" s="55">
        <f t="shared" si="1"/>
        <v>4.2463452045527636E-2</v>
      </c>
    </row>
    <row r="28" spans="1:6" x14ac:dyDescent="0.25">
      <c r="A28" s="35" t="s">
        <v>15</v>
      </c>
      <c r="B28" s="14" t="s">
        <v>59</v>
      </c>
      <c r="C28" s="30">
        <f>FBiH!C28+RS!C28</f>
        <v>187</v>
      </c>
      <c r="D28" s="56">
        <f t="shared" si="0"/>
        <v>0.20263314731538171</v>
      </c>
      <c r="E28" s="30">
        <f>FBiH!E28+RS!E28</f>
        <v>107892.99000000002</v>
      </c>
      <c r="F28" s="55">
        <f t="shared" si="1"/>
        <v>5.4130777780848828E-2</v>
      </c>
    </row>
    <row r="29" spans="1:6" x14ac:dyDescent="0.25">
      <c r="A29" s="35" t="s">
        <v>16</v>
      </c>
      <c r="B29" s="14" t="s">
        <v>40</v>
      </c>
      <c r="C29" s="30">
        <f>FBiH!C29+RS!C29</f>
        <v>0</v>
      </c>
      <c r="D29" s="56">
        <f t="shared" si="0"/>
        <v>0</v>
      </c>
      <c r="E29" s="30">
        <f>FBiH!E29+RS!E29</f>
        <v>0</v>
      </c>
      <c r="F29" s="55">
        <f t="shared" si="1"/>
        <v>0</v>
      </c>
    </row>
    <row r="30" spans="1:6" x14ac:dyDescent="0.25">
      <c r="A30" s="35" t="s">
        <v>17</v>
      </c>
      <c r="B30" s="14" t="s">
        <v>41</v>
      </c>
      <c r="C30" s="30">
        <f>FBiH!C30+RS!C30</f>
        <v>177</v>
      </c>
      <c r="D30" s="56">
        <f t="shared" si="0"/>
        <v>0.19179715013274096</v>
      </c>
      <c r="E30" s="30">
        <f>FBiH!E30+RS!E30</f>
        <v>107632.99000000002</v>
      </c>
      <c r="F30" s="55">
        <f t="shared" si="1"/>
        <v>5.4000333697104184E-2</v>
      </c>
    </row>
    <row r="31" spans="1:6" x14ac:dyDescent="0.25">
      <c r="A31" s="36" t="s">
        <v>23</v>
      </c>
      <c r="B31" s="7" t="s">
        <v>42</v>
      </c>
      <c r="C31" s="31">
        <f>SUM(C13:C30)</f>
        <v>83289</v>
      </c>
      <c r="D31" s="8">
        <f t="shared" si="0"/>
        <v>90.251936934496399</v>
      </c>
      <c r="E31" s="31">
        <f>SUM(E13:E30)</f>
        <v>157520050.15420005</v>
      </c>
      <c r="F31" s="49">
        <f t="shared" si="1"/>
        <v>79.02907159144597</v>
      </c>
    </row>
    <row r="32" spans="1:6" x14ac:dyDescent="0.25">
      <c r="A32" s="37" t="s">
        <v>22</v>
      </c>
      <c r="B32" s="5" t="s">
        <v>43</v>
      </c>
      <c r="C32" s="30">
        <f>FBiH!C32+RS!C32</f>
        <v>7198</v>
      </c>
      <c r="D32" s="56">
        <f t="shared" si="0"/>
        <v>7.7997507720647992</v>
      </c>
      <c r="E32" s="30">
        <f>FBiH!E32+RS!E32</f>
        <v>39461775.199999996</v>
      </c>
      <c r="F32" s="55">
        <f t="shared" si="1"/>
        <v>19.798288880389826</v>
      </c>
    </row>
    <row r="33" spans="1:6" x14ac:dyDescent="0.25">
      <c r="A33" s="37" t="s">
        <v>20</v>
      </c>
      <c r="B33" s="6" t="s">
        <v>44</v>
      </c>
      <c r="C33" s="30">
        <f>FBiH!C33+RS!C33</f>
        <v>28</v>
      </c>
      <c r="D33" s="56">
        <f t="shared" si="0"/>
        <v>3.0340792111394049E-2</v>
      </c>
      <c r="E33" s="30">
        <f>FBiH!E33+RS!E33</f>
        <v>187743.22999999998</v>
      </c>
      <c r="F33" s="55">
        <f t="shared" si="1"/>
        <v>9.4192283140811919E-2</v>
      </c>
    </row>
    <row r="34" spans="1:6" x14ac:dyDescent="0.25">
      <c r="A34" s="37" t="s">
        <v>21</v>
      </c>
      <c r="B34" s="17" t="s">
        <v>45</v>
      </c>
      <c r="C34" s="30">
        <f>FBiH!C34+RS!C34</f>
        <v>1770</v>
      </c>
      <c r="D34" s="56">
        <f t="shared" si="0"/>
        <v>1.9179715013274097</v>
      </c>
      <c r="E34" s="30">
        <f>FBiH!E34+RS!E34</f>
        <v>2149551.56</v>
      </c>
      <c r="F34" s="55">
        <f t="shared" si="1"/>
        <v>1.0784472450233971</v>
      </c>
    </row>
    <row r="35" spans="1:6" ht="15.75" customHeight="1" x14ac:dyDescent="0.25">
      <c r="A35" s="38" t="s">
        <v>19</v>
      </c>
      <c r="B35" s="17" t="s">
        <v>46</v>
      </c>
      <c r="C35" s="30">
        <f>FBiH!C35+RS!C35</f>
        <v>0</v>
      </c>
      <c r="D35" s="56">
        <f t="shared" si="0"/>
        <v>0</v>
      </c>
      <c r="E35" s="30">
        <f>FBiH!E35+RS!E35</f>
        <v>0</v>
      </c>
      <c r="F35" s="55">
        <f t="shared" si="1"/>
        <v>0</v>
      </c>
    </row>
    <row r="36" spans="1:6" x14ac:dyDescent="0.25">
      <c r="A36" s="39" t="s">
        <v>18</v>
      </c>
      <c r="B36" s="9" t="s">
        <v>47</v>
      </c>
      <c r="C36" s="32">
        <f>SUM(C32:C35)</f>
        <v>8996</v>
      </c>
      <c r="D36" s="2">
        <f t="shared" si="0"/>
        <v>9.7480630655036027</v>
      </c>
      <c r="E36" s="33">
        <f>SUM(E32:E35)</f>
        <v>41799069.989999995</v>
      </c>
      <c r="F36" s="52">
        <f t="shared" si="1"/>
        <v>20.970928408554038</v>
      </c>
    </row>
    <row r="37" spans="1:6" x14ac:dyDescent="0.25">
      <c r="A37" s="18" t="s">
        <v>24</v>
      </c>
      <c r="B37" s="19" t="s">
        <v>48</v>
      </c>
      <c r="C37" s="58">
        <f>C31+C36</f>
        <v>92285</v>
      </c>
      <c r="D37" s="59">
        <f>D31+D36</f>
        <v>100</v>
      </c>
      <c r="E37" s="58">
        <f>E31+E36</f>
        <v>199319120.14420003</v>
      </c>
      <c r="F37" s="48">
        <f>(F31+F36)</f>
        <v>100</v>
      </c>
    </row>
    <row r="40" spans="1:6" x14ac:dyDescent="0.25"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1"/>
      <c r="C47" s="27"/>
      <c r="D47" s="27"/>
      <c r="E47" s="27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10"/>
      <c r="E5" s="10"/>
      <c r="F5" s="10"/>
    </row>
    <row r="6" spans="1:8" x14ac:dyDescent="0.25">
      <c r="A6" s="40" t="s">
        <v>54</v>
      </c>
      <c r="C6" s="16"/>
      <c r="D6" s="3"/>
      <c r="E6" s="3"/>
      <c r="F6" s="3"/>
    </row>
    <row r="7" spans="1:8" x14ac:dyDescent="0.25">
      <c r="A7" s="40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3" t="s">
        <v>49</v>
      </c>
      <c r="B11" s="63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4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4" t="s">
        <v>27</v>
      </c>
      <c r="C13" s="30">
        <v>8267</v>
      </c>
      <c r="D13" s="56">
        <f t="shared" ref="D13:D36" si="0">C13/C$37*100</f>
        <v>11.553027656274018</v>
      </c>
      <c r="E13" s="30">
        <v>12064598.5287</v>
      </c>
      <c r="F13" s="57">
        <f>E13/E$37*100</f>
        <v>8.1973907235191437</v>
      </c>
    </row>
    <row r="14" spans="1:8" x14ac:dyDescent="0.25">
      <c r="A14" s="35" t="s">
        <v>1</v>
      </c>
      <c r="B14" s="14" t="s">
        <v>28</v>
      </c>
      <c r="C14" s="30">
        <v>12229</v>
      </c>
      <c r="D14" s="56">
        <f t="shared" si="0"/>
        <v>17.089872409407885</v>
      </c>
      <c r="E14" s="30">
        <v>2354401.4436999997</v>
      </c>
      <c r="F14" s="55">
        <f t="shared" ref="F14" si="1">E14/E$37*100</f>
        <v>1.5997174301419619</v>
      </c>
      <c r="H14" s="1"/>
    </row>
    <row r="15" spans="1:8" x14ac:dyDescent="0.25">
      <c r="A15" s="35" t="s">
        <v>2</v>
      </c>
      <c r="B15" s="14" t="s">
        <v>29</v>
      </c>
      <c r="C15" s="30">
        <v>15582</v>
      </c>
      <c r="D15" s="56">
        <f t="shared" si="0"/>
        <v>21.775647385999971</v>
      </c>
      <c r="E15" s="30">
        <v>28227327.2861</v>
      </c>
      <c r="F15" s="55">
        <f t="shared" ref="F15" si="2">E15/E$37*100</f>
        <v>19.179289745478833</v>
      </c>
    </row>
    <row r="16" spans="1:8" x14ac:dyDescent="0.25">
      <c r="A16" s="35" t="s">
        <v>3</v>
      </c>
      <c r="B16" s="14" t="s">
        <v>30</v>
      </c>
      <c r="C16" s="30">
        <v>0</v>
      </c>
      <c r="D16" s="56">
        <f t="shared" si="0"/>
        <v>0</v>
      </c>
      <c r="E16" s="30">
        <v>0</v>
      </c>
      <c r="F16" s="55">
        <f>E16/E$37*100</f>
        <v>0</v>
      </c>
    </row>
    <row r="17" spans="1:6" x14ac:dyDescent="0.25">
      <c r="A17" s="35" t="s">
        <v>4</v>
      </c>
      <c r="B17" s="14" t="s">
        <v>31</v>
      </c>
      <c r="C17" s="30">
        <v>0</v>
      </c>
      <c r="D17" s="56">
        <f t="shared" si="0"/>
        <v>0</v>
      </c>
      <c r="E17" s="30">
        <v>0</v>
      </c>
      <c r="F17" s="55">
        <f t="shared" ref="F17" si="3">E17/E$37*100</f>
        <v>0</v>
      </c>
    </row>
    <row r="18" spans="1:6" x14ac:dyDescent="0.25">
      <c r="A18" s="35" t="s">
        <v>5</v>
      </c>
      <c r="B18" s="14" t="s">
        <v>32</v>
      </c>
      <c r="C18" s="30">
        <v>0</v>
      </c>
      <c r="D18" s="56">
        <f t="shared" si="0"/>
        <v>0</v>
      </c>
      <c r="E18" s="30">
        <v>4226.6000999999997</v>
      </c>
      <c r="F18" s="55">
        <f t="shared" ref="F18" si="4">E18/E$37*100</f>
        <v>2.8717982093929171E-3</v>
      </c>
    </row>
    <row r="19" spans="1:6" x14ac:dyDescent="0.25">
      <c r="A19" s="35" t="s">
        <v>6</v>
      </c>
      <c r="B19" s="14" t="s">
        <v>57</v>
      </c>
      <c r="C19" s="30">
        <v>73</v>
      </c>
      <c r="D19" s="56">
        <f t="shared" si="0"/>
        <v>0.10201657419958914</v>
      </c>
      <c r="E19" s="30">
        <v>175017.94</v>
      </c>
      <c r="F19" s="55">
        <f t="shared" ref="F19" si="5">E19/E$37*100</f>
        <v>0.11891737917283376</v>
      </c>
    </row>
    <row r="20" spans="1:6" x14ac:dyDescent="0.25">
      <c r="A20" s="35" t="s">
        <v>7</v>
      </c>
      <c r="B20" s="14" t="s">
        <v>33</v>
      </c>
      <c r="C20" s="30">
        <v>1604</v>
      </c>
      <c r="D20" s="56">
        <f t="shared" si="0"/>
        <v>2.2415696577553561</v>
      </c>
      <c r="E20" s="30">
        <v>3294798.6003999994</v>
      </c>
      <c r="F20" s="55">
        <f>E20/E$37*100</f>
        <v>2.2386780147331677</v>
      </c>
    </row>
    <row r="21" spans="1:6" x14ac:dyDescent="0.25">
      <c r="A21" s="35" t="s">
        <v>8</v>
      </c>
      <c r="B21" s="14" t="s">
        <v>34</v>
      </c>
      <c r="C21" s="30">
        <v>2111</v>
      </c>
      <c r="D21" s="56">
        <f t="shared" si="0"/>
        <v>2.9500957278812696</v>
      </c>
      <c r="E21" s="30">
        <v>4187718.3716000007</v>
      </c>
      <c r="F21" s="55">
        <f t="shared" ref="F21" si="6">E21/E$37*100</f>
        <v>2.8453796991588356</v>
      </c>
    </row>
    <row r="22" spans="1:6" s="20" customFormat="1" x14ac:dyDescent="0.25">
      <c r="A22" s="35" t="s">
        <v>9</v>
      </c>
      <c r="B22" s="14" t="s">
        <v>35</v>
      </c>
      <c r="C22" s="30">
        <v>22990</v>
      </c>
      <c r="D22" s="56">
        <f t="shared" si="0"/>
        <v>32.128233436281569</v>
      </c>
      <c r="E22" s="30">
        <v>57924878.684900023</v>
      </c>
      <c r="F22" s="55">
        <f t="shared" ref="F22" si="7">E22/E$37*100</f>
        <v>39.357535359590287</v>
      </c>
    </row>
    <row r="23" spans="1:6" s="20" customFormat="1" x14ac:dyDescent="0.25">
      <c r="A23" s="35" t="s">
        <v>10</v>
      </c>
      <c r="B23" s="14" t="s">
        <v>36</v>
      </c>
      <c r="C23" s="30">
        <v>0</v>
      </c>
      <c r="D23" s="56">
        <f t="shared" si="0"/>
        <v>0</v>
      </c>
      <c r="E23" s="30">
        <v>0</v>
      </c>
      <c r="F23" s="55">
        <f t="shared" ref="F23" si="8">E23/E$37*100</f>
        <v>0</v>
      </c>
    </row>
    <row r="24" spans="1:6" x14ac:dyDescent="0.25">
      <c r="A24" s="35" t="s">
        <v>11</v>
      </c>
      <c r="B24" s="14" t="s">
        <v>37</v>
      </c>
      <c r="C24" s="30">
        <v>0</v>
      </c>
      <c r="D24" s="56">
        <f t="shared" si="0"/>
        <v>0</v>
      </c>
      <c r="E24" s="30">
        <v>0</v>
      </c>
      <c r="F24" s="55">
        <f t="shared" ref="F24" si="9">E24/E$37*100</f>
        <v>0</v>
      </c>
    </row>
    <row r="25" spans="1:6" x14ac:dyDescent="0.25">
      <c r="A25" s="35" t="s">
        <v>12</v>
      </c>
      <c r="B25" s="14" t="s">
        <v>38</v>
      </c>
      <c r="C25" s="30">
        <v>279</v>
      </c>
      <c r="D25" s="56">
        <f t="shared" si="0"/>
        <v>0.38989896166692284</v>
      </c>
      <c r="E25" s="30">
        <v>891130.63970000006</v>
      </c>
      <c r="F25" s="55">
        <f>E25/E$37*100</f>
        <v>0.60548604430914221</v>
      </c>
    </row>
    <row r="26" spans="1:6" x14ac:dyDescent="0.25">
      <c r="A26" s="35" t="s">
        <v>13</v>
      </c>
      <c r="B26" s="14" t="s">
        <v>39</v>
      </c>
      <c r="C26" s="30">
        <v>359</v>
      </c>
      <c r="D26" s="56">
        <f t="shared" si="0"/>
        <v>0.50169794709113014</v>
      </c>
      <c r="E26" s="30">
        <v>986293.07000000193</v>
      </c>
      <c r="F26" s="55">
        <f t="shared" ref="F26" si="10">E26/E$37*100</f>
        <v>0.67014494045998074</v>
      </c>
    </row>
    <row r="27" spans="1:6" x14ac:dyDescent="0.25">
      <c r="A27" s="35" t="s">
        <v>14</v>
      </c>
      <c r="B27" s="14" t="s">
        <v>58</v>
      </c>
      <c r="C27" s="30">
        <v>42</v>
      </c>
      <c r="D27" s="56">
        <f t="shared" si="0"/>
        <v>5.869446734770882E-2</v>
      </c>
      <c r="E27" s="30">
        <v>84637.778999999995</v>
      </c>
      <c r="F27" s="55">
        <f t="shared" ref="F27" si="11">E27/E$37*100</f>
        <v>5.7507835240715927E-2</v>
      </c>
    </row>
    <row r="28" spans="1:6" x14ac:dyDescent="0.25">
      <c r="A28" s="35" t="s">
        <v>15</v>
      </c>
      <c r="B28" s="14" t="s">
        <v>59</v>
      </c>
      <c r="C28" s="30">
        <v>135</v>
      </c>
      <c r="D28" s="56">
        <f t="shared" si="0"/>
        <v>0.18866078790334978</v>
      </c>
      <c r="E28" s="30">
        <v>69083.760000000009</v>
      </c>
      <c r="F28" s="55">
        <f>E28/E$37*100</f>
        <v>4.6939529071162917E-2</v>
      </c>
    </row>
    <row r="29" spans="1:6" x14ac:dyDescent="0.25">
      <c r="A29" s="35" t="s">
        <v>16</v>
      </c>
      <c r="B29" s="14" t="s">
        <v>40</v>
      </c>
      <c r="C29" s="30">
        <v>0</v>
      </c>
      <c r="D29" s="56">
        <f t="shared" si="0"/>
        <v>0</v>
      </c>
      <c r="E29" s="30">
        <v>0</v>
      </c>
      <c r="F29" s="55">
        <f t="shared" ref="F29" si="12">E29/E$37*100</f>
        <v>0</v>
      </c>
    </row>
    <row r="30" spans="1:6" x14ac:dyDescent="0.25">
      <c r="A30" s="35" t="s">
        <v>17</v>
      </c>
      <c r="B30" s="14" t="s">
        <v>41</v>
      </c>
      <c r="C30" s="30">
        <v>171</v>
      </c>
      <c r="D30" s="56">
        <f t="shared" si="0"/>
        <v>0.23897033134424303</v>
      </c>
      <c r="E30" s="30">
        <v>105613.67000000001</v>
      </c>
      <c r="F30" s="55">
        <f t="shared" ref="F30" si="13">E30/E$37*100</f>
        <v>7.1760076945395074E-2</v>
      </c>
    </row>
    <row r="31" spans="1:6" x14ac:dyDescent="0.25">
      <c r="A31" s="36" t="s">
        <v>23</v>
      </c>
      <c r="B31" s="7" t="s">
        <v>42</v>
      </c>
      <c r="C31" s="31">
        <f>SUM(C13:C30)</f>
        <v>63842</v>
      </c>
      <c r="D31" s="8">
        <f t="shared" si="0"/>
        <v>89.218385343153003</v>
      </c>
      <c r="E31" s="31">
        <f>SUM(E13:E30)</f>
        <v>110369726.37420003</v>
      </c>
      <c r="F31" s="49">
        <f>E31/E$37*100</f>
        <v>74.991618576030859</v>
      </c>
    </row>
    <row r="32" spans="1:6" x14ac:dyDescent="0.25">
      <c r="A32" s="37" t="s">
        <v>22</v>
      </c>
      <c r="B32" s="5" t="s">
        <v>43</v>
      </c>
      <c r="C32" s="30">
        <v>6254</v>
      </c>
      <c r="D32" s="56">
        <f t="shared" si="0"/>
        <v>8.7398856855374039</v>
      </c>
      <c r="E32" s="30">
        <v>35162708.349999994</v>
      </c>
      <c r="F32" s="55">
        <f>E32/E$37*100</f>
        <v>23.891591465427581</v>
      </c>
    </row>
    <row r="33" spans="1:6" x14ac:dyDescent="0.25">
      <c r="A33" s="37" t="s">
        <v>20</v>
      </c>
      <c r="B33" s="6" t="s">
        <v>44</v>
      </c>
      <c r="C33" s="30">
        <v>28</v>
      </c>
      <c r="D33" s="56">
        <f t="shared" si="0"/>
        <v>3.9129644898472545E-2</v>
      </c>
      <c r="E33" s="30">
        <v>185757.02</v>
      </c>
      <c r="F33" s="55">
        <f t="shared" ref="F33" si="14">E33/E$37*100</f>
        <v>0.12621413542723484</v>
      </c>
    </row>
    <row r="34" spans="1:6" x14ac:dyDescent="0.25">
      <c r="A34" s="37" t="s">
        <v>21</v>
      </c>
      <c r="B34" s="17" t="s">
        <v>45</v>
      </c>
      <c r="C34" s="30">
        <v>1433</v>
      </c>
      <c r="D34" s="56">
        <f t="shared" si="0"/>
        <v>2.0025993264111128</v>
      </c>
      <c r="E34" s="30">
        <v>1457890.6900000002</v>
      </c>
      <c r="F34" s="55">
        <f t="shared" ref="F34" si="15">E34/E$37*100</f>
        <v>0.9905758231143289</v>
      </c>
    </row>
    <row r="35" spans="1:6" ht="15.75" customHeight="1" x14ac:dyDescent="0.25">
      <c r="A35" s="38" t="s">
        <v>19</v>
      </c>
      <c r="B35" s="17" t="s">
        <v>46</v>
      </c>
      <c r="C35" s="30">
        <v>0</v>
      </c>
      <c r="D35" s="56">
        <f t="shared" si="0"/>
        <v>0</v>
      </c>
      <c r="E35" s="30">
        <v>0</v>
      </c>
      <c r="F35" s="55">
        <f t="shared" ref="F35" si="16">E35/E$37*100</f>
        <v>0</v>
      </c>
    </row>
    <row r="36" spans="1:6" x14ac:dyDescent="0.25">
      <c r="A36" s="39" t="s">
        <v>18</v>
      </c>
      <c r="B36" s="9" t="s">
        <v>47</v>
      </c>
      <c r="C36" s="32">
        <f>SUM(C32:C35)</f>
        <v>7715</v>
      </c>
      <c r="D36" s="2">
        <f t="shared" si="0"/>
        <v>10.78161465684699</v>
      </c>
      <c r="E36" s="33">
        <f>SUM(E32:E35)</f>
        <v>36806356.059999995</v>
      </c>
      <c r="F36" s="52">
        <f>E36/E$37*100</f>
        <v>25.008381423969144</v>
      </c>
    </row>
    <row r="37" spans="1:6" x14ac:dyDescent="0.25">
      <c r="A37" s="18" t="s">
        <v>24</v>
      </c>
      <c r="B37" s="19" t="s">
        <v>48</v>
      </c>
      <c r="C37" s="58">
        <f>C31+C36</f>
        <v>71557</v>
      </c>
      <c r="D37" s="59">
        <f>D31+D36</f>
        <v>100</v>
      </c>
      <c r="E37" s="58">
        <f>E31+E36</f>
        <v>147176082.43420002</v>
      </c>
      <c r="F37" s="54">
        <f>F31+F36</f>
        <v>100</v>
      </c>
    </row>
    <row r="40" spans="1:6" x14ac:dyDescent="0.25">
      <c r="A40" t="s">
        <v>60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7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7"/>
      <c r="D46" s="27"/>
      <c r="E46" s="27"/>
    </row>
    <row r="47" spans="1:6" x14ac:dyDescent="0.25">
      <c r="B47" s="21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0" t="s">
        <v>55</v>
      </c>
      <c r="C6" s="4"/>
      <c r="D6" s="4"/>
      <c r="E6" s="4"/>
      <c r="F6" s="4"/>
    </row>
    <row r="7" spans="1:8" x14ac:dyDescent="0.25">
      <c r="A7" s="40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3" t="s">
        <v>49</v>
      </c>
      <c r="B11" s="63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4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4" t="s">
        <v>27</v>
      </c>
      <c r="C13" s="30">
        <v>4392</v>
      </c>
      <c r="D13" s="56">
        <f>C13/C$36*100</f>
        <v>342.85714285714283</v>
      </c>
      <c r="E13" s="30">
        <v>4045796.02</v>
      </c>
      <c r="F13" s="57">
        <f>E13/E$36*100</f>
        <v>81.034004285520922</v>
      </c>
    </row>
    <row r="14" spans="1:8" x14ac:dyDescent="0.25">
      <c r="A14" s="35" t="s">
        <v>1</v>
      </c>
      <c r="B14" s="14" t="s">
        <v>28</v>
      </c>
      <c r="C14" s="30">
        <v>823</v>
      </c>
      <c r="D14" s="56">
        <f t="shared" ref="D14:F29" si="0">C14/C$36*100</f>
        <v>64.246682279469169</v>
      </c>
      <c r="E14" s="30">
        <v>677212.88000000012</v>
      </c>
      <c r="F14" s="55">
        <f t="shared" si="0"/>
        <v>13.564023284626685</v>
      </c>
      <c r="H14" s="1"/>
    </row>
    <row r="15" spans="1:8" x14ac:dyDescent="0.25">
      <c r="A15" s="35" t="s">
        <v>2</v>
      </c>
      <c r="B15" s="14" t="s">
        <v>29</v>
      </c>
      <c r="C15" s="30">
        <v>3416</v>
      </c>
      <c r="D15" s="56">
        <f t="shared" si="0"/>
        <v>266.66666666666663</v>
      </c>
      <c r="E15" s="30">
        <v>6754386.3300000001</v>
      </c>
      <c r="F15" s="55">
        <f t="shared" si="0"/>
        <v>135.28486560014065</v>
      </c>
    </row>
    <row r="16" spans="1:8" x14ac:dyDescent="0.25">
      <c r="A16" s="35" t="s">
        <v>3</v>
      </c>
      <c r="B16" s="14" t="s">
        <v>30</v>
      </c>
      <c r="C16" s="30">
        <v>0</v>
      </c>
      <c r="D16" s="56">
        <f t="shared" si="0"/>
        <v>0</v>
      </c>
      <c r="E16" s="30">
        <v>0</v>
      </c>
      <c r="F16" s="55">
        <f t="shared" si="0"/>
        <v>0</v>
      </c>
    </row>
    <row r="17" spans="1:6" x14ac:dyDescent="0.25">
      <c r="A17" s="35" t="s">
        <v>4</v>
      </c>
      <c r="B17" s="14" t="s">
        <v>31</v>
      </c>
      <c r="C17" s="30">
        <v>0</v>
      </c>
      <c r="D17" s="56">
        <f t="shared" si="0"/>
        <v>0</v>
      </c>
      <c r="E17" s="30">
        <v>0</v>
      </c>
      <c r="F17" s="55">
        <f t="shared" si="0"/>
        <v>0</v>
      </c>
    </row>
    <row r="18" spans="1:6" x14ac:dyDescent="0.25">
      <c r="A18" s="35" t="s">
        <v>5</v>
      </c>
      <c r="B18" s="14" t="s">
        <v>32</v>
      </c>
      <c r="C18" s="30">
        <v>0</v>
      </c>
      <c r="D18" s="56">
        <f>C18/C$36*100</f>
        <v>0</v>
      </c>
      <c r="E18" s="30">
        <v>0</v>
      </c>
      <c r="F18" s="55">
        <f>E18/E$36*100</f>
        <v>0</v>
      </c>
    </row>
    <row r="19" spans="1:6" x14ac:dyDescent="0.25">
      <c r="A19" s="35" t="s">
        <v>6</v>
      </c>
      <c r="B19" s="14" t="s">
        <v>57</v>
      </c>
      <c r="C19" s="30">
        <v>10</v>
      </c>
      <c r="D19" s="56">
        <f t="shared" si="0"/>
        <v>0.78064012490241996</v>
      </c>
      <c r="E19" s="30">
        <v>69197.17</v>
      </c>
      <c r="F19" s="55">
        <f t="shared" si="0"/>
        <v>1.3859630447522957</v>
      </c>
    </row>
    <row r="20" spans="1:6" x14ac:dyDescent="0.25">
      <c r="A20" s="35" t="s">
        <v>7</v>
      </c>
      <c r="B20" s="14" t="s">
        <v>33</v>
      </c>
      <c r="C20" s="30">
        <v>304</v>
      </c>
      <c r="D20" s="56">
        <f t="shared" si="0"/>
        <v>23.731459797033569</v>
      </c>
      <c r="E20" s="30">
        <v>1197584.93</v>
      </c>
      <c r="F20" s="55">
        <f t="shared" si="0"/>
        <v>23.986652285523597</v>
      </c>
    </row>
    <row r="21" spans="1:6" x14ac:dyDescent="0.25">
      <c r="A21" s="35" t="s">
        <v>8</v>
      </c>
      <c r="B21" s="14" t="s">
        <v>34</v>
      </c>
      <c r="C21" s="30">
        <v>551</v>
      </c>
      <c r="D21" s="56">
        <f t="shared" si="0"/>
        <v>43.013270882123336</v>
      </c>
      <c r="E21" s="30">
        <v>1369262.9500000002</v>
      </c>
      <c r="F21" s="55">
        <f t="shared" si="0"/>
        <v>27.425223419520055</v>
      </c>
    </row>
    <row r="22" spans="1:6" s="20" customFormat="1" x14ac:dyDescent="0.25">
      <c r="A22" s="35" t="s">
        <v>9</v>
      </c>
      <c r="B22" s="14" t="s">
        <v>35</v>
      </c>
      <c r="C22" s="30">
        <v>9819</v>
      </c>
      <c r="D22" s="56">
        <f t="shared" si="0"/>
        <v>766.51053864168614</v>
      </c>
      <c r="E22" s="30">
        <v>32793766.790000003</v>
      </c>
      <c r="F22" s="55">
        <f t="shared" si="0"/>
        <v>656.83248128738683</v>
      </c>
    </row>
    <row r="23" spans="1:6" s="20" customFormat="1" x14ac:dyDescent="0.25">
      <c r="A23" s="35" t="s">
        <v>10</v>
      </c>
      <c r="B23" s="14" t="s">
        <v>36</v>
      </c>
      <c r="C23" s="30">
        <v>0</v>
      </c>
      <c r="D23" s="56">
        <f t="shared" si="0"/>
        <v>0</v>
      </c>
      <c r="E23" s="30">
        <v>0</v>
      </c>
      <c r="F23" s="55">
        <f t="shared" si="0"/>
        <v>0</v>
      </c>
    </row>
    <row r="24" spans="1:6" x14ac:dyDescent="0.25">
      <c r="A24" s="35" t="s">
        <v>11</v>
      </c>
      <c r="B24" s="14" t="s">
        <v>37</v>
      </c>
      <c r="C24" s="30">
        <v>0</v>
      </c>
      <c r="D24" s="56">
        <f>C24/C$36*100</f>
        <v>0</v>
      </c>
      <c r="E24" s="30">
        <v>0</v>
      </c>
      <c r="F24" s="55">
        <f>E24/E$36*100</f>
        <v>0</v>
      </c>
    </row>
    <row r="25" spans="1:6" x14ac:dyDescent="0.25">
      <c r="A25" s="35" t="s">
        <v>12</v>
      </c>
      <c r="B25" s="14" t="s">
        <v>38</v>
      </c>
      <c r="C25" s="30">
        <v>73</v>
      </c>
      <c r="D25" s="56">
        <f t="shared" si="0"/>
        <v>5.698672911787666</v>
      </c>
      <c r="E25" s="30">
        <v>201458.00000000003</v>
      </c>
      <c r="F25" s="55">
        <f t="shared" si="0"/>
        <v>4.0350399166571123</v>
      </c>
    </row>
    <row r="26" spans="1:6" x14ac:dyDescent="0.25">
      <c r="A26" s="35" t="s">
        <v>13</v>
      </c>
      <c r="B26" s="14" t="s">
        <v>39</v>
      </c>
      <c r="C26" s="30">
        <v>1</v>
      </c>
      <c r="D26" s="56">
        <f t="shared" si="0"/>
        <v>7.8064012490242002E-2</v>
      </c>
      <c r="E26" s="30">
        <v>830.16</v>
      </c>
      <c r="F26" s="55">
        <f t="shared" si="0"/>
        <v>1.662742972337692E-2</v>
      </c>
    </row>
    <row r="27" spans="1:6" x14ac:dyDescent="0.25">
      <c r="A27" s="35" t="s">
        <v>14</v>
      </c>
      <c r="B27" s="14" t="s">
        <v>58</v>
      </c>
      <c r="C27" s="30">
        <v>0</v>
      </c>
      <c r="D27" s="56">
        <f t="shared" si="0"/>
        <v>0</v>
      </c>
      <c r="E27" s="30">
        <v>0</v>
      </c>
      <c r="F27" s="55">
        <f t="shared" si="0"/>
        <v>0</v>
      </c>
    </row>
    <row r="28" spans="1:6" x14ac:dyDescent="0.25">
      <c r="A28" s="35" t="s">
        <v>15</v>
      </c>
      <c r="B28" s="14" t="s">
        <v>59</v>
      </c>
      <c r="C28" s="30">
        <v>52</v>
      </c>
      <c r="D28" s="56">
        <f t="shared" si="0"/>
        <v>4.059328649492584</v>
      </c>
      <c r="E28" s="30">
        <v>38809.230000000003</v>
      </c>
      <c r="F28" s="55">
        <f t="shared" si="0"/>
        <v>0.77731731767776258</v>
      </c>
    </row>
    <row r="29" spans="1:6" x14ac:dyDescent="0.25">
      <c r="A29" s="35" t="s">
        <v>16</v>
      </c>
      <c r="B29" s="14" t="s">
        <v>40</v>
      </c>
      <c r="C29" s="30">
        <v>0</v>
      </c>
      <c r="D29" s="56">
        <f t="shared" si="0"/>
        <v>0</v>
      </c>
      <c r="E29" s="30">
        <v>0</v>
      </c>
      <c r="F29" s="55">
        <f t="shared" si="0"/>
        <v>0</v>
      </c>
    </row>
    <row r="30" spans="1:6" x14ac:dyDescent="0.25">
      <c r="A30" s="35" t="s">
        <v>17</v>
      </c>
      <c r="B30" s="14" t="s">
        <v>41</v>
      </c>
      <c r="C30" s="30">
        <v>6</v>
      </c>
      <c r="D30" s="56">
        <f>C30/C$36*100</f>
        <v>0.46838407494145201</v>
      </c>
      <c r="E30" s="30">
        <v>2019.32</v>
      </c>
      <c r="F30" s="55">
        <f>E30/E$36*100</f>
        <v>4.044533751205729E-2</v>
      </c>
    </row>
    <row r="31" spans="1:6" x14ac:dyDescent="0.25">
      <c r="A31" s="36" t="s">
        <v>23</v>
      </c>
      <c r="B31" s="7" t="s">
        <v>42</v>
      </c>
      <c r="C31" s="31">
        <f>SUM(C13:C30)</f>
        <v>19447</v>
      </c>
      <c r="D31" s="8">
        <f>C31/C$37*100</f>
        <v>93.819953685835586</v>
      </c>
      <c r="E31" s="24">
        <f>SUM(E13:E30)</f>
        <v>47150323.780000001</v>
      </c>
      <c r="F31" s="49">
        <f>E31/E$37*100</f>
        <v>90.424965346730275</v>
      </c>
    </row>
    <row r="32" spans="1:6" x14ac:dyDescent="0.25">
      <c r="A32" s="37" t="s">
        <v>22</v>
      </c>
      <c r="B32" s="5" t="s">
        <v>43</v>
      </c>
      <c r="C32" s="30">
        <v>944</v>
      </c>
      <c r="D32" s="56">
        <f>C32/C$36*100</f>
        <v>73.692427790788457</v>
      </c>
      <c r="E32" s="53">
        <v>4299066.8499999996</v>
      </c>
      <c r="F32" s="55">
        <f>E32/E$36*100</f>
        <v>86.106813053476898</v>
      </c>
    </row>
    <row r="33" spans="1:6" x14ac:dyDescent="0.25">
      <c r="A33" s="37" t="s">
        <v>20</v>
      </c>
      <c r="B33" s="6" t="s">
        <v>44</v>
      </c>
      <c r="C33" s="30">
        <v>0</v>
      </c>
      <c r="D33" s="56">
        <f t="shared" ref="D33:D35" si="1">C33/C$36*100</f>
        <v>0</v>
      </c>
      <c r="E33" s="53">
        <v>1986.21</v>
      </c>
      <c r="F33" s="55">
        <f t="shared" ref="F33:F35" si="2">E33/E$36*100</f>
        <v>3.9782171136730847E-2</v>
      </c>
    </row>
    <row r="34" spans="1:6" x14ac:dyDescent="0.25">
      <c r="A34" s="37" t="s">
        <v>21</v>
      </c>
      <c r="B34" s="17" t="s">
        <v>45</v>
      </c>
      <c r="C34" s="30">
        <v>337</v>
      </c>
      <c r="D34" s="56">
        <f t="shared" si="1"/>
        <v>26.307572209211553</v>
      </c>
      <c r="E34" s="53">
        <v>691660.86999999988</v>
      </c>
      <c r="F34" s="55">
        <f t="shared" si="2"/>
        <v>13.853404775386357</v>
      </c>
    </row>
    <row r="35" spans="1:6" ht="15.75" customHeight="1" x14ac:dyDescent="0.25">
      <c r="A35" s="38" t="s">
        <v>19</v>
      </c>
      <c r="B35" s="17" t="s">
        <v>46</v>
      </c>
      <c r="C35" s="30">
        <v>0</v>
      </c>
      <c r="D35" s="56">
        <f t="shared" si="1"/>
        <v>0</v>
      </c>
      <c r="E35" s="53">
        <v>0</v>
      </c>
      <c r="F35" s="55">
        <f t="shared" si="2"/>
        <v>0</v>
      </c>
    </row>
    <row r="36" spans="1:6" x14ac:dyDescent="0.25">
      <c r="A36" s="39" t="s">
        <v>18</v>
      </c>
      <c r="B36" s="9" t="s">
        <v>47</v>
      </c>
      <c r="C36" s="32">
        <f>SUM(C32:C35)</f>
        <v>1281</v>
      </c>
      <c r="D36" s="8">
        <f>C36/C$37*100</f>
        <v>6.1800463141644153</v>
      </c>
      <c r="E36" s="33">
        <f>SUM(E32:E35)</f>
        <v>4992713.93</v>
      </c>
      <c r="F36" s="49">
        <f>E36/E$37*100</f>
        <v>9.5750346532697233</v>
      </c>
    </row>
    <row r="37" spans="1:6" x14ac:dyDescent="0.25">
      <c r="A37" s="18" t="s">
        <v>24</v>
      </c>
      <c r="B37" s="19" t="s">
        <v>48</v>
      </c>
      <c r="C37" s="58">
        <f>C31+C36</f>
        <v>20728</v>
      </c>
      <c r="D37" s="59">
        <f>D31+D36</f>
        <v>100</v>
      </c>
      <c r="E37" s="58">
        <f>E31+E36</f>
        <v>52143037.710000001</v>
      </c>
      <c r="F37" s="54">
        <f>F31+F36</f>
        <v>100</v>
      </c>
    </row>
    <row r="40" spans="1:6" x14ac:dyDescent="0.25">
      <c r="A40" t="s">
        <v>61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1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2022-03-02T12:08:21Z</dcterms:modified>
</cp:coreProperties>
</file>