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I36" i="41" l="1"/>
  <c r="G36" i="41"/>
  <c r="E36" i="41"/>
  <c r="M36" i="41" s="1"/>
  <c r="C36" i="41"/>
  <c r="I23" i="42"/>
  <c r="M22" i="42"/>
  <c r="C23" i="42"/>
  <c r="D22" i="42" s="1"/>
  <c r="E23" i="42"/>
  <c r="G23" i="42"/>
  <c r="K22" i="42"/>
  <c r="K36" i="41" s="1"/>
  <c r="K21" i="42"/>
  <c r="I13" i="41" l="1"/>
  <c r="G13" i="41"/>
  <c r="E13" i="41"/>
  <c r="C13" i="41"/>
  <c r="M12" i="43"/>
  <c r="K12" i="43"/>
  <c r="K13" i="41" s="1"/>
  <c r="M13" i="41" l="1"/>
  <c r="M11" i="42"/>
  <c r="D11" i="42"/>
  <c r="J22" i="42" l="1"/>
  <c r="K11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G26" i="43"/>
  <c r="C26" i="43"/>
  <c r="H12" i="43" l="1"/>
  <c r="H13" i="43"/>
  <c r="H15" i="43"/>
  <c r="H14" i="43"/>
  <c r="D11" i="43"/>
  <c r="D12" i="43"/>
  <c r="D14" i="43"/>
  <c r="D16" i="43"/>
  <c r="D13" i="43"/>
  <c r="D15" i="43"/>
  <c r="D17" i="43"/>
  <c r="K26" i="43"/>
  <c r="D22" i="43"/>
  <c r="D20" i="43"/>
  <c r="H24" i="43"/>
  <c r="H22" i="43"/>
  <c r="H20" i="43"/>
  <c r="H18" i="43"/>
  <c r="H16" i="43"/>
  <c r="H11" i="43"/>
  <c r="D25" i="43"/>
  <c r="D23" i="43"/>
  <c r="D21" i="43"/>
  <c r="D19" i="43"/>
  <c r="H25" i="43"/>
  <c r="H23" i="43"/>
  <c r="H21" i="43"/>
  <c r="H19" i="43"/>
  <c r="H17" i="43"/>
  <c r="D24" i="43"/>
  <c r="D18" i="43"/>
  <c r="I37" i="41"/>
  <c r="I25" i="41"/>
  <c r="I35" i="41"/>
  <c r="I34" i="41"/>
  <c r="I33" i="41"/>
  <c r="I32" i="41"/>
  <c r="I31" i="41"/>
  <c r="I30" i="41"/>
  <c r="I29" i="41"/>
  <c r="I28" i="41"/>
  <c r="I27" i="41"/>
  <c r="I26" i="41"/>
  <c r="I24" i="41"/>
  <c r="I23" i="41"/>
  <c r="I22" i="41"/>
  <c r="I21" i="41"/>
  <c r="I20" i="41"/>
  <c r="I19" i="41"/>
  <c r="I18" i="41"/>
  <c r="I17" i="41"/>
  <c r="I16" i="41"/>
  <c r="I15" i="41"/>
  <c r="I14" i="41"/>
  <c r="I12" i="41"/>
  <c r="I11" i="41"/>
  <c r="G37" i="41"/>
  <c r="G25" i="41"/>
  <c r="G35" i="41"/>
  <c r="G34" i="41"/>
  <c r="G33" i="41"/>
  <c r="G32" i="41"/>
  <c r="G31" i="41"/>
  <c r="G30" i="41"/>
  <c r="G29" i="41"/>
  <c r="G28" i="41"/>
  <c r="G27" i="41"/>
  <c r="G26" i="41"/>
  <c r="G24" i="41"/>
  <c r="G23" i="41"/>
  <c r="G22" i="41"/>
  <c r="G21" i="41"/>
  <c r="G20" i="41"/>
  <c r="G19" i="41"/>
  <c r="G18" i="41"/>
  <c r="G17" i="41"/>
  <c r="G16" i="41"/>
  <c r="G15" i="41"/>
  <c r="G14" i="41"/>
  <c r="G12" i="41"/>
  <c r="G11" i="41"/>
  <c r="E37" i="41"/>
  <c r="M37" i="41" s="1"/>
  <c r="E25" i="41"/>
  <c r="M25" i="41" s="1"/>
  <c r="E35" i="41"/>
  <c r="M35" i="41" s="1"/>
  <c r="E34" i="41"/>
  <c r="M34" i="41" s="1"/>
  <c r="E33" i="41"/>
  <c r="M33" i="41" s="1"/>
  <c r="E32" i="41"/>
  <c r="M32" i="41" s="1"/>
  <c r="E31" i="41"/>
  <c r="M31" i="41" s="1"/>
  <c r="E30" i="41"/>
  <c r="M30" i="41" s="1"/>
  <c r="E29" i="41"/>
  <c r="M29" i="41" s="1"/>
  <c r="E28" i="41"/>
  <c r="M28" i="41" s="1"/>
  <c r="E27" i="41"/>
  <c r="M27" i="41" s="1"/>
  <c r="E26" i="41"/>
  <c r="M26" i="41" s="1"/>
  <c r="E24" i="41"/>
  <c r="M24" i="41" s="1"/>
  <c r="E23" i="41"/>
  <c r="M23" i="41" s="1"/>
  <c r="E22" i="41"/>
  <c r="M22" i="41" s="1"/>
  <c r="E21" i="41"/>
  <c r="M21" i="41" s="1"/>
  <c r="E20" i="41"/>
  <c r="M20" i="41" s="1"/>
  <c r="E19" i="41"/>
  <c r="M19" i="41" s="1"/>
  <c r="E18" i="41"/>
  <c r="M18" i="41" s="1"/>
  <c r="E17" i="41"/>
  <c r="M17" i="41" s="1"/>
  <c r="E16" i="41"/>
  <c r="M16" i="41" s="1"/>
  <c r="E15" i="41"/>
  <c r="M15" i="41" s="1"/>
  <c r="E14" i="41"/>
  <c r="M14" i="41" s="1"/>
  <c r="E12" i="41"/>
  <c r="M12" i="41" s="1"/>
  <c r="E11" i="41"/>
  <c r="M11" i="41" s="1"/>
  <c r="C37" i="41"/>
  <c r="C33" i="41"/>
  <c r="C32" i="41"/>
  <c r="C26" i="41"/>
  <c r="C27" i="41"/>
  <c r="C28" i="41"/>
  <c r="C29" i="41"/>
  <c r="C30" i="41"/>
  <c r="C24" i="41"/>
  <c r="C22" i="41"/>
  <c r="C21" i="41"/>
  <c r="C19" i="41"/>
  <c r="C18" i="41"/>
  <c r="C14" i="41"/>
  <c r="C35" i="41"/>
  <c r="C25" i="41"/>
  <c r="C34" i="41"/>
  <c r="C31" i="41"/>
  <c r="C23" i="41"/>
  <c r="C20" i="41"/>
  <c r="C16" i="41"/>
  <c r="C17" i="41"/>
  <c r="C15" i="41"/>
  <c r="C12" i="41"/>
  <c r="C11" i="41"/>
  <c r="L24" i="43" l="1"/>
  <c r="L12" i="43"/>
  <c r="L11" i="43"/>
  <c r="L20" i="43"/>
  <c r="L14" i="43"/>
  <c r="L15" i="43"/>
  <c r="L23" i="43"/>
  <c r="L16" i="43"/>
  <c r="L13" i="43"/>
  <c r="L19" i="43"/>
  <c r="L18" i="43"/>
  <c r="L17" i="43"/>
  <c r="L21" i="43"/>
  <c r="L25" i="43"/>
  <c r="L22" i="43"/>
  <c r="D26" i="43"/>
  <c r="H26" i="43"/>
  <c r="E38" i="41"/>
  <c r="F36" i="41" s="1"/>
  <c r="G38" i="41"/>
  <c r="H36" i="41" s="1"/>
  <c r="I38" i="41"/>
  <c r="J36" i="41" s="1"/>
  <c r="C38" i="41"/>
  <c r="D36" i="41" s="1"/>
  <c r="J37" i="41" l="1"/>
  <c r="H37" i="41"/>
  <c r="F37" i="41"/>
  <c r="D37" i="41"/>
  <c r="F14" i="41"/>
  <c r="F15" i="41"/>
  <c r="F16" i="41"/>
  <c r="F13" i="41"/>
  <c r="D13" i="41"/>
  <c r="D15" i="41"/>
  <c r="D12" i="41"/>
  <c r="D14" i="41"/>
  <c r="D16" i="41"/>
  <c r="J14" i="41"/>
  <c r="J16" i="41"/>
  <c r="J13" i="41"/>
  <c r="J15" i="41"/>
  <c r="H14" i="41"/>
  <c r="H16" i="41"/>
  <c r="H13" i="41"/>
  <c r="H15" i="41"/>
  <c r="H17" i="41"/>
  <c r="L26" i="43"/>
  <c r="K12" i="42"/>
  <c r="K12" i="41" s="1"/>
  <c r="K13" i="42"/>
  <c r="K15" i="41" s="1"/>
  <c r="K14" i="42"/>
  <c r="K16" i="41" s="1"/>
  <c r="K15" i="42"/>
  <c r="K17" i="41" s="1"/>
  <c r="K16" i="42"/>
  <c r="K20" i="41" s="1"/>
  <c r="K17" i="42"/>
  <c r="K23" i="41" s="1"/>
  <c r="K19" i="42"/>
  <c r="K31" i="41" s="1"/>
  <c r="K20" i="42"/>
  <c r="K34" i="41" s="1"/>
  <c r="K35" i="41"/>
  <c r="K18" i="42"/>
  <c r="K25" i="41" s="1"/>
  <c r="K11" i="42"/>
  <c r="D26" i="41"/>
  <c r="F26" i="41"/>
  <c r="H26" i="41"/>
  <c r="J26" i="41"/>
  <c r="K11" i="41" l="1"/>
  <c r="K23" i="42"/>
  <c r="D35" i="41"/>
  <c r="D33" i="41"/>
  <c r="D31" i="41"/>
  <c r="D29" i="41"/>
  <c r="D27" i="41"/>
  <c r="F35" i="41"/>
  <c r="F33" i="41"/>
  <c r="F31" i="41"/>
  <c r="F29" i="41"/>
  <c r="F27" i="41"/>
  <c r="H35" i="41"/>
  <c r="H33" i="41"/>
  <c r="H31" i="41"/>
  <c r="H29" i="41"/>
  <c r="H27" i="41"/>
  <c r="J35" i="41"/>
  <c r="J33" i="41"/>
  <c r="J31" i="41"/>
  <c r="J29" i="41"/>
  <c r="J27" i="41"/>
  <c r="D25" i="41"/>
  <c r="D34" i="41"/>
  <c r="D32" i="41"/>
  <c r="D30" i="41"/>
  <c r="D28" i="41"/>
  <c r="F25" i="41"/>
  <c r="F34" i="41"/>
  <c r="F32" i="41"/>
  <c r="F30" i="41"/>
  <c r="F28" i="41"/>
  <c r="H25" i="41"/>
  <c r="H34" i="41"/>
  <c r="H32" i="41"/>
  <c r="H30" i="41"/>
  <c r="H28" i="41"/>
  <c r="J25" i="41"/>
  <c r="J34" i="41"/>
  <c r="J32" i="41"/>
  <c r="J30" i="41"/>
  <c r="J28" i="41"/>
  <c r="J24" i="41"/>
  <c r="H24" i="41"/>
  <c r="F24" i="41"/>
  <c r="D24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F17" i="41"/>
  <c r="D17" i="41"/>
  <c r="J12" i="41"/>
  <c r="H12" i="41"/>
  <c r="F12" i="41"/>
  <c r="J11" i="41"/>
  <c r="H11" i="41"/>
  <c r="F11" i="41"/>
  <c r="D11" i="41"/>
  <c r="J21" i="42"/>
  <c r="M18" i="42"/>
  <c r="M21" i="42"/>
  <c r="M20" i="42"/>
  <c r="M19" i="42"/>
  <c r="M17" i="42"/>
  <c r="M16" i="42"/>
  <c r="M15" i="42"/>
  <c r="M14" i="42"/>
  <c r="M13" i="42"/>
  <c r="M12" i="42"/>
  <c r="J12" i="42"/>
  <c r="M11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K18" i="41"/>
  <c r="K21" i="41"/>
  <c r="K22" i="41"/>
  <c r="K24" i="41"/>
  <c r="K26" i="41"/>
  <c r="K27" i="41"/>
  <c r="K28" i="41"/>
  <c r="K29" i="41"/>
  <c r="K30" i="41"/>
  <c r="K32" i="41"/>
  <c r="K33" i="41"/>
  <c r="K37" i="41"/>
  <c r="K14" i="41"/>
  <c r="D38" i="41" l="1"/>
  <c r="M23" i="42"/>
  <c r="H18" i="42"/>
  <c r="H22" i="42"/>
  <c r="F21" i="42"/>
  <c r="F22" i="42"/>
  <c r="H38" i="41"/>
  <c r="F38" i="41"/>
  <c r="J38" i="41"/>
  <c r="F15" i="42"/>
  <c r="F19" i="42"/>
  <c r="F12" i="42"/>
  <c r="F11" i="42"/>
  <c r="F13" i="42"/>
  <c r="H15" i="42"/>
  <c r="H16" i="42"/>
  <c r="H17" i="42"/>
  <c r="H11" i="42"/>
  <c r="H12" i="42"/>
  <c r="H13" i="42"/>
  <c r="H14" i="42"/>
  <c r="H19" i="42"/>
  <c r="H20" i="42"/>
  <c r="H21" i="42"/>
  <c r="F14" i="42"/>
  <c r="F16" i="42"/>
  <c r="F18" i="42"/>
  <c r="M26" i="43"/>
  <c r="K19" i="41"/>
  <c r="K38" i="41" s="1"/>
  <c r="L36" i="41" s="1"/>
  <c r="J16" i="42"/>
  <c r="J19" i="42"/>
  <c r="J14" i="42"/>
  <c r="J18" i="42"/>
  <c r="F17" i="42"/>
  <c r="F20" i="42"/>
  <c r="J11" i="42"/>
  <c r="J13" i="42"/>
  <c r="J15" i="42"/>
  <c r="J17" i="42"/>
  <c r="J20" i="42"/>
  <c r="D21" i="42"/>
  <c r="D19" i="42"/>
  <c r="D16" i="42"/>
  <c r="D14" i="42"/>
  <c r="D12" i="42"/>
  <c r="D18" i="42"/>
  <c r="D20" i="42"/>
  <c r="D17" i="42"/>
  <c r="D15" i="42"/>
  <c r="D13" i="42"/>
  <c r="N22" i="42" l="1"/>
  <c r="M38" i="41"/>
  <c r="N28" i="41" s="1"/>
  <c r="L37" i="41"/>
  <c r="J23" i="42"/>
  <c r="H23" i="42"/>
  <c r="F23" i="42"/>
  <c r="N12" i="42"/>
  <c r="D23" i="42"/>
  <c r="L12" i="42"/>
  <c r="L22" i="42"/>
  <c r="N25" i="43"/>
  <c r="N12" i="43"/>
  <c r="N15" i="43"/>
  <c r="N13" i="43"/>
  <c r="N14" i="43"/>
  <c r="L26" i="41"/>
  <c r="L14" i="41"/>
  <c r="L16" i="41"/>
  <c r="L13" i="41"/>
  <c r="L15" i="41"/>
  <c r="L17" i="41"/>
  <c r="N21" i="43"/>
  <c r="N23" i="43"/>
  <c r="N19" i="43"/>
  <c r="N17" i="43"/>
  <c r="L19" i="41"/>
  <c r="N24" i="43"/>
  <c r="N22" i="43"/>
  <c r="N20" i="43"/>
  <c r="N18" i="43"/>
  <c r="N16" i="43"/>
  <c r="N11" i="43"/>
  <c r="L12" i="41"/>
  <c r="L11" i="41"/>
  <c r="L18" i="41"/>
  <c r="L22" i="41"/>
  <c r="L33" i="41"/>
  <c r="L25" i="41"/>
  <c r="L20" i="41"/>
  <c r="L24" i="41"/>
  <c r="L29" i="41"/>
  <c r="L32" i="41"/>
  <c r="L28" i="41"/>
  <c r="L21" i="41"/>
  <c r="L23" i="41"/>
  <c r="L35" i="41"/>
  <c r="L31" i="41"/>
  <c r="L27" i="41"/>
  <c r="L34" i="41"/>
  <c r="L30" i="41"/>
  <c r="N18" i="42"/>
  <c r="N17" i="42"/>
  <c r="N13" i="42"/>
  <c r="N20" i="42"/>
  <c r="N15" i="42"/>
  <c r="N11" i="42"/>
  <c r="L18" i="42"/>
  <c r="L20" i="42"/>
  <c r="L17" i="42"/>
  <c r="L15" i="42"/>
  <c r="L13" i="42"/>
  <c r="L11" i="42"/>
  <c r="L21" i="42"/>
  <c r="L19" i="42"/>
  <c r="L16" i="42"/>
  <c r="L14" i="42"/>
  <c r="N21" i="42"/>
  <c r="N19" i="42"/>
  <c r="N16" i="42"/>
  <c r="N14" i="42"/>
  <c r="N14" i="41" l="1"/>
  <c r="N36" i="41"/>
  <c r="N37" i="41"/>
  <c r="N23" i="42"/>
  <c r="L23" i="42"/>
  <c r="N18" i="41"/>
  <c r="N29" i="41"/>
  <c r="N35" i="41"/>
  <c r="N32" i="41"/>
  <c r="N21" i="41"/>
  <c r="N13" i="41"/>
  <c r="N22" i="41"/>
  <c r="N34" i="41"/>
  <c r="N12" i="41"/>
  <c r="N26" i="41"/>
  <c r="N15" i="41"/>
  <c r="N30" i="41"/>
  <c r="N25" i="41"/>
  <c r="N33" i="41"/>
  <c r="N24" i="41"/>
  <c r="N20" i="41"/>
  <c r="N11" i="41"/>
  <c r="N31" i="41"/>
  <c r="N17" i="41"/>
  <c r="N27" i="41"/>
  <c r="N19" i="41"/>
  <c r="N23" i="41"/>
  <c r="N16" i="41"/>
  <c r="L38" i="41"/>
  <c r="N26" i="43"/>
  <c r="N38" i="41" l="1"/>
  <c r="I26" i="43"/>
  <c r="J12" i="43" s="1"/>
  <c r="J25" i="43" l="1"/>
  <c r="J23" i="43"/>
  <c r="J21" i="43"/>
  <c r="J19" i="43"/>
  <c r="J15" i="43"/>
  <c r="J24" i="43"/>
  <c r="J22" i="43"/>
  <c r="J20" i="43"/>
  <c r="J18" i="43"/>
  <c r="J16" i="43"/>
  <c r="J14" i="43"/>
  <c r="J11" i="43"/>
  <c r="J17" i="43"/>
  <c r="J13" i="43"/>
  <c r="E26" i="43" l="1"/>
  <c r="J26" i="43"/>
  <c r="F24" i="43" l="1"/>
  <c r="F12" i="43"/>
  <c r="F11" i="43"/>
  <c r="F13" i="43"/>
  <c r="F14" i="43"/>
  <c r="F15" i="43"/>
  <c r="F16" i="43"/>
  <c r="F17" i="43"/>
  <c r="F18" i="43"/>
  <c r="F19" i="43"/>
  <c r="F20" i="43"/>
  <c r="F21" i="43"/>
  <c r="F23" i="43"/>
  <c r="F22" i="43"/>
  <c r="F25" i="43"/>
  <c r="F26" i="43" l="1"/>
</calcChain>
</file>

<file path=xl/sharedStrings.xml><?xml version="1.0" encoding="utf-8"?>
<sst xmlns="http://schemas.openxmlformats.org/spreadsheetml/2006/main" count="182" uniqueCount="69">
  <si>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</si>
  <si>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</si>
  <si>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</si>
  <si>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</si>
  <si>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</si>
  <si>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</si>
  <si>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</si>
  <si>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</si>
  <si>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</si>
  <si>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</si>
  <si>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</si>
  <si>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</si>
  <si>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</si>
  <si>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</si>
  <si>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</si>
  <si>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</si>
  <si>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</si>
  <si>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</si>
  <si>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</si>
  <si>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</si>
  <si>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</si>
  <si>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</si>
  <si>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</si>
  <si>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</si>
  <si>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</si>
  <si>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</si>
  <si>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</si>
  <si>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</si>
  <si>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</si>
  <si>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</si>
  <si>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</si>
  <si>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</si>
  <si>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</si>
  <si>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</si>
  <si>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</si>
  <si>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</si>
  <si>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</si>
  <si>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</si>
  <si>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</si>
  <si>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</si>
  <si>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</si>
  <si>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</si>
  <si>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</si>
  <si>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</si>
  <si>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</si>
  <si>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</si>
  <si>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</si>
  <si>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</si>
  <si>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</si>
  <si>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</si>
  <si>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</si>
  <si>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</si>
  <si>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</si>
  <si>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</si>
  <si>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</si>
  <si>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</si>
  <si>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Atos oaiguranje a.d.</t>
  </si>
  <si>
    <t>26.</t>
  </si>
  <si>
    <t>Atos osiguranje a.d.</t>
  </si>
  <si>
    <t>I-IX-2018</t>
  </si>
  <si>
    <t>Merkur osiguranje d.d.</t>
  </si>
  <si>
    <t>VGT osiguranje d.d.</t>
  </si>
  <si>
    <t>27.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</si>
  <si>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</si>
  <si>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</si>
  <si>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</si>
  <si>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</si>
  <si>
    <t>*Podatci su dati na temelju nerevidiranih izvješća društava sa sjedištem u Federaciji Bosne i Hercegovine.</t>
  </si>
  <si>
    <t>*Podatci su dati na temelju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</si>
</sst>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6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1" fontId="23" fillId="2" borderId="15" xfId="6" applyNumberFormat="1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7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64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63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48" t="s">
        <v>59</v>
      </c>
      <c r="D10" s="54" t="s">
        <v>49</v>
      </c>
      <c r="E10" s="48" t="s">
        <v>59</v>
      </c>
      <c r="F10" s="7" t="s">
        <v>49</v>
      </c>
      <c r="G10" s="48" t="s">
        <v>59</v>
      </c>
      <c r="H10" s="54" t="s">
        <v>49</v>
      </c>
      <c r="I10" s="48" t="s">
        <v>59</v>
      </c>
      <c r="J10" s="7" t="s">
        <v>49</v>
      </c>
      <c r="K10" s="48" t="s">
        <v>59</v>
      </c>
      <c r="L10" s="54" t="s">
        <v>49</v>
      </c>
      <c r="M10" s="48" t="s">
        <v>59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f>FBiH!C11</f>
        <v>11715</v>
      </c>
      <c r="D11" s="31">
        <f t="shared" ref="D11:D35" si="0">C11/C$38*100</f>
        <v>14.065482836869215</v>
      </c>
      <c r="E11" s="50">
        <f>FBiH!E11</f>
        <v>17887558</v>
      </c>
      <c r="F11" s="31">
        <f t="shared" ref="F11:F35" si="1">E11/E$38*100</f>
        <v>11.355734122842438</v>
      </c>
      <c r="G11" s="50">
        <f>FBiH!G11</f>
        <v>401</v>
      </c>
      <c r="H11" s="64">
        <f t="shared" ref="H11:H35" si="2">G11/G$38*100</f>
        <v>4.4575366829702094</v>
      </c>
      <c r="I11" s="50">
        <f>FBiH!I11</f>
        <v>2167405.7000000002</v>
      </c>
      <c r="J11" s="31">
        <f t="shared" ref="J11:J35" si="3">I11/I$38*100</f>
        <v>5.1852964683628855</v>
      </c>
      <c r="K11" s="50">
        <f>FBiH!K11</f>
        <v>12116</v>
      </c>
      <c r="L11" s="64">
        <f t="shared" ref="L11:L35" si="4">K11/K$38*100</f>
        <v>13.128894186487511</v>
      </c>
      <c r="M11" s="50">
        <f>E11+I11</f>
        <v>20054963.699999999</v>
      </c>
      <c r="N11" s="31">
        <f t="shared" ref="N11:N35" si="5">M11/M$38*100</f>
        <v>10.061736054928785</v>
      </c>
    </row>
    <row r="12" spans="1:14" x14ac:dyDescent="0.25">
      <c r="A12" s="42" t="s">
        <v>24</v>
      </c>
      <c r="B12" s="8" t="s">
        <v>0</v>
      </c>
      <c r="C12" s="49">
        <f>FBiH!C12</f>
        <v>4865</v>
      </c>
      <c r="D12" s="31">
        <f t="shared" si="0"/>
        <v>5.8411074691736005</v>
      </c>
      <c r="E12" s="49">
        <f>FBiH!E12</f>
        <v>8057810</v>
      </c>
      <c r="F12" s="31">
        <f t="shared" si="1"/>
        <v>5.1154186598517821</v>
      </c>
      <c r="G12" s="49">
        <f>FBiH!G12</f>
        <v>0</v>
      </c>
      <c r="H12" s="64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4865</v>
      </c>
      <c r="L12" s="64">
        <f t="shared" si="4"/>
        <v>5.2717126293547159</v>
      </c>
      <c r="M12" s="50">
        <f t="shared" ref="M12:M37" si="6">E12+I12</f>
        <v>8057810</v>
      </c>
      <c r="N12" s="31">
        <f t="shared" si="5"/>
        <v>4.0426678708356736</v>
      </c>
    </row>
    <row r="13" spans="1:14" x14ac:dyDescent="0.25">
      <c r="A13" s="42" t="s">
        <v>25</v>
      </c>
      <c r="B13" s="8" t="s">
        <v>58</v>
      </c>
      <c r="C13" s="49">
        <f>RS!C12</f>
        <v>2064</v>
      </c>
      <c r="D13" s="31">
        <f t="shared" si="0"/>
        <v>2.4781183589669702</v>
      </c>
      <c r="E13" s="49">
        <f>RS!E12</f>
        <v>6905890.2800000003</v>
      </c>
      <c r="F13" s="31">
        <f t="shared" si="1"/>
        <v>4.3841341507433222</v>
      </c>
      <c r="G13" s="49">
        <f>RS!G12</f>
        <v>0</v>
      </c>
      <c r="H13" s="64">
        <f t="shared" si="2"/>
        <v>0</v>
      </c>
      <c r="I13" s="49">
        <f>RS!I12</f>
        <v>0</v>
      </c>
      <c r="J13" s="31">
        <f t="shared" si="3"/>
        <v>0</v>
      </c>
      <c r="K13" s="49">
        <f>RS!K12</f>
        <v>2064</v>
      </c>
      <c r="L13" s="64">
        <f t="shared" si="4"/>
        <v>2.2365498184970471</v>
      </c>
      <c r="M13" s="50">
        <f t="shared" si="6"/>
        <v>6905890.2800000003</v>
      </c>
      <c r="N13" s="31">
        <f t="shared" si="5"/>
        <v>3.4647405131757103</v>
      </c>
    </row>
    <row r="14" spans="1:14" x14ac:dyDescent="0.25">
      <c r="A14" s="42" t="s">
        <v>26</v>
      </c>
      <c r="B14" s="8" t="s">
        <v>9</v>
      </c>
      <c r="C14" s="49">
        <f>RS!C11</f>
        <v>1606</v>
      </c>
      <c r="D14" s="31">
        <f t="shared" si="0"/>
        <v>1.9282258161341832</v>
      </c>
      <c r="E14" s="49">
        <f>RS!E11</f>
        <v>4936041.59</v>
      </c>
      <c r="F14" s="31">
        <f t="shared" si="1"/>
        <v>3.1335957605466569</v>
      </c>
      <c r="G14" s="49">
        <f>RS!G11</f>
        <v>0</v>
      </c>
      <c r="H14" s="64">
        <f t="shared" si="2"/>
        <v>0</v>
      </c>
      <c r="I14" s="49">
        <f>RS!I11</f>
        <v>0</v>
      </c>
      <c r="J14" s="31">
        <f t="shared" si="3"/>
        <v>0</v>
      </c>
      <c r="K14" s="49">
        <f>RS!K11</f>
        <v>1606</v>
      </c>
      <c r="L14" s="64">
        <f t="shared" si="4"/>
        <v>1.7402611475321017</v>
      </c>
      <c r="M14" s="50">
        <f t="shared" si="6"/>
        <v>4936041.59</v>
      </c>
      <c r="N14" s="31">
        <f t="shared" si="5"/>
        <v>2.4764516345013883</v>
      </c>
    </row>
    <row r="15" spans="1:14" x14ac:dyDescent="0.25">
      <c r="A15" s="42" t="s">
        <v>27</v>
      </c>
      <c r="B15" s="8" t="s">
        <v>1</v>
      </c>
      <c r="C15" s="49">
        <f>FBiH!C13</f>
        <v>1133</v>
      </c>
      <c r="D15" s="31">
        <f t="shared" si="0"/>
        <v>1.3603236922042528</v>
      </c>
      <c r="E15" s="49">
        <f>FBiH!E13</f>
        <v>2624253</v>
      </c>
      <c r="F15" s="31">
        <f t="shared" si="1"/>
        <v>1.6659803053648596</v>
      </c>
      <c r="G15" s="49">
        <f>FBiH!G13</f>
        <v>0</v>
      </c>
      <c r="H15" s="64">
        <f t="shared" si="2"/>
        <v>0</v>
      </c>
      <c r="I15" s="49">
        <f>FBiH!I13</f>
        <v>0</v>
      </c>
      <c r="J15" s="31">
        <f t="shared" si="3"/>
        <v>0</v>
      </c>
      <c r="K15" s="49">
        <f>FBiH!K13</f>
        <v>1133</v>
      </c>
      <c r="L15" s="64">
        <f t="shared" si="4"/>
        <v>1.2277184807931951</v>
      </c>
      <c r="M15" s="50">
        <f t="shared" si="6"/>
        <v>2624253</v>
      </c>
      <c r="N15" s="31">
        <f t="shared" si="5"/>
        <v>1.3166087669036783</v>
      </c>
    </row>
    <row r="16" spans="1:14" x14ac:dyDescent="0.25">
      <c r="A16" s="42" t="s">
        <v>28</v>
      </c>
      <c r="B16" s="8" t="s">
        <v>20</v>
      </c>
      <c r="C16" s="49">
        <f>FBiH!C14</f>
        <v>4459</v>
      </c>
      <c r="D16" s="31">
        <f t="shared" si="0"/>
        <v>5.3536481408109111</v>
      </c>
      <c r="E16" s="49">
        <f>FBiH!E14</f>
        <v>6777488.8599999892</v>
      </c>
      <c r="F16" s="31">
        <f t="shared" si="1"/>
        <v>4.3026198162256906</v>
      </c>
      <c r="G16" s="49">
        <f>FBiH!G14</f>
        <v>0</v>
      </c>
      <c r="H16" s="64">
        <f t="shared" si="2"/>
        <v>0</v>
      </c>
      <c r="I16" s="49">
        <f>FBiH!I14</f>
        <v>0</v>
      </c>
      <c r="J16" s="31">
        <f t="shared" si="3"/>
        <v>0</v>
      </c>
      <c r="K16" s="49">
        <f>FBiH!K14</f>
        <v>4459</v>
      </c>
      <c r="L16" s="64">
        <f t="shared" si="4"/>
        <v>4.8317711437395028</v>
      </c>
      <c r="M16" s="50">
        <f t="shared" si="6"/>
        <v>6777488.8599999892</v>
      </c>
      <c r="N16" s="31">
        <f t="shared" si="5"/>
        <v>3.4003204914571894</v>
      </c>
    </row>
    <row r="17" spans="1:14" x14ac:dyDescent="0.25">
      <c r="A17" s="42" t="s">
        <v>29</v>
      </c>
      <c r="B17" s="8" t="s">
        <v>2</v>
      </c>
      <c r="C17" s="49">
        <f>FBiH!C15</f>
        <v>5184</v>
      </c>
      <c r="D17" s="31">
        <f t="shared" si="0"/>
        <v>6.2241112271728554</v>
      </c>
      <c r="E17" s="49">
        <f>FBiH!E15</f>
        <v>10175593.700000003</v>
      </c>
      <c r="F17" s="31">
        <f t="shared" si="1"/>
        <v>6.4598720853495246</v>
      </c>
      <c r="G17" s="49">
        <f>FBiH!G15</f>
        <v>713</v>
      </c>
      <c r="H17" s="64">
        <f t="shared" si="2"/>
        <v>7.9257447754557582</v>
      </c>
      <c r="I17" s="49">
        <f>FBiH!I15</f>
        <v>6384972.6100000003</v>
      </c>
      <c r="J17" s="31">
        <f t="shared" si="3"/>
        <v>15.275393953806967</v>
      </c>
      <c r="K17" s="49">
        <f>FBiH!K15</f>
        <v>5897</v>
      </c>
      <c r="L17" s="64">
        <f t="shared" si="4"/>
        <v>6.3899875386032399</v>
      </c>
      <c r="M17" s="50">
        <f t="shared" si="6"/>
        <v>16560566.310000002</v>
      </c>
      <c r="N17" s="31">
        <f t="shared" si="5"/>
        <v>8.3085688722221906</v>
      </c>
    </row>
    <row r="18" spans="1:14" x14ac:dyDescent="0.25">
      <c r="A18" s="42" t="s">
        <v>30</v>
      </c>
      <c r="B18" s="8" t="s">
        <v>10</v>
      </c>
      <c r="C18" s="49">
        <f>RS!C13</f>
        <v>2335</v>
      </c>
      <c r="D18" s="31">
        <f t="shared" si="0"/>
        <v>2.8034914574553662</v>
      </c>
      <c r="E18" s="49">
        <f>RS!E13</f>
        <v>5845920.1399999997</v>
      </c>
      <c r="F18" s="31">
        <f t="shared" si="1"/>
        <v>3.7112228965636249</v>
      </c>
      <c r="G18" s="49">
        <f>RS!G13</f>
        <v>0</v>
      </c>
      <c r="H18" s="64">
        <f t="shared" si="2"/>
        <v>0</v>
      </c>
      <c r="I18" s="49">
        <f>RS!I13</f>
        <v>0</v>
      </c>
      <c r="J18" s="31">
        <f t="shared" si="3"/>
        <v>0</v>
      </c>
      <c r="K18" s="49">
        <f>RS!K13</f>
        <v>2335</v>
      </c>
      <c r="L18" s="64">
        <f t="shared" si="4"/>
        <v>2.5302053421466111</v>
      </c>
      <c r="M18" s="50">
        <f t="shared" si="6"/>
        <v>5845920.1399999997</v>
      </c>
      <c r="N18" s="31">
        <f t="shared" si="5"/>
        <v>2.9329449968973185</v>
      </c>
    </row>
    <row r="19" spans="1:14" x14ac:dyDescent="0.25">
      <c r="A19" s="42" t="s">
        <v>31</v>
      </c>
      <c r="B19" s="8" t="s">
        <v>11</v>
      </c>
      <c r="C19" s="49">
        <f>RS!C14</f>
        <v>3551</v>
      </c>
      <c r="D19" s="31">
        <f t="shared" si="0"/>
        <v>4.2634681650638138</v>
      </c>
      <c r="E19" s="49">
        <f>RS!E14</f>
        <v>7577720.79</v>
      </c>
      <c r="F19" s="31">
        <f t="shared" si="1"/>
        <v>4.8106389116041193</v>
      </c>
      <c r="G19" s="49">
        <f>RS!G14</f>
        <v>227</v>
      </c>
      <c r="H19" s="64">
        <f t="shared" si="2"/>
        <v>2.5233437083148065</v>
      </c>
      <c r="I19" s="49">
        <f>RS!I14</f>
        <v>270670.52</v>
      </c>
      <c r="J19" s="31">
        <f t="shared" si="3"/>
        <v>0.64755153658862563</v>
      </c>
      <c r="K19" s="49">
        <f>RS!K14</f>
        <v>3778</v>
      </c>
      <c r="L19" s="64">
        <f t="shared" si="4"/>
        <v>4.0938397356016694</v>
      </c>
      <c r="M19" s="50">
        <f t="shared" si="6"/>
        <v>7848391.3100000005</v>
      </c>
      <c r="N19" s="31">
        <f t="shared" si="5"/>
        <v>3.9376008352992811</v>
      </c>
    </row>
    <row r="20" spans="1:14" x14ac:dyDescent="0.25">
      <c r="A20" s="42" t="s">
        <v>32</v>
      </c>
      <c r="B20" s="8" t="s">
        <v>3</v>
      </c>
      <c r="C20" s="49">
        <f>FBiH!C16</f>
        <v>8592</v>
      </c>
      <c r="D20" s="31">
        <f t="shared" si="0"/>
        <v>10.315888052443899</v>
      </c>
      <c r="E20" s="49">
        <f>FBiH!E16</f>
        <v>17106745.449700009</v>
      </c>
      <c r="F20" s="31">
        <f t="shared" si="1"/>
        <v>10.860043223001039</v>
      </c>
      <c r="G20" s="49">
        <f>FBiH!G16</f>
        <v>0</v>
      </c>
      <c r="H20" s="64">
        <f t="shared" si="2"/>
        <v>0</v>
      </c>
      <c r="I20" s="49">
        <f>FBiH!I16</f>
        <v>0</v>
      </c>
      <c r="J20" s="31">
        <f t="shared" si="3"/>
        <v>0</v>
      </c>
      <c r="K20" s="49">
        <f>FBiH!K16</f>
        <v>8592</v>
      </c>
      <c r="L20" s="64">
        <f t="shared" si="4"/>
        <v>9.3102887793249174</v>
      </c>
      <c r="M20" s="50">
        <f t="shared" si="6"/>
        <v>17106745.449700009</v>
      </c>
      <c r="N20" s="31">
        <f t="shared" si="5"/>
        <v>8.5825913249464278</v>
      </c>
    </row>
    <row r="21" spans="1:14" x14ac:dyDescent="0.25">
      <c r="A21" s="42" t="s">
        <v>33</v>
      </c>
      <c r="B21" s="8" t="s">
        <v>19</v>
      </c>
      <c r="C21" s="49">
        <f>RS!C15</f>
        <v>543</v>
      </c>
      <c r="D21" s="31">
        <f t="shared" si="0"/>
        <v>0.65194683571660128</v>
      </c>
      <c r="E21" s="49">
        <f>RS!E15</f>
        <v>1252854.95</v>
      </c>
      <c r="F21" s="31">
        <f t="shared" si="1"/>
        <v>0.7953622124767985</v>
      </c>
      <c r="G21" s="49">
        <f>RS!G15</f>
        <v>0</v>
      </c>
      <c r="H21" s="64">
        <f t="shared" si="2"/>
        <v>0</v>
      </c>
      <c r="I21" s="49">
        <f>RS!I15</f>
        <v>0</v>
      </c>
      <c r="J21" s="31">
        <f t="shared" si="3"/>
        <v>0</v>
      </c>
      <c r="K21" s="49">
        <f>RS!K15</f>
        <v>543</v>
      </c>
      <c r="L21" s="64">
        <f t="shared" si="4"/>
        <v>0.58839464701739186</v>
      </c>
      <c r="M21" s="50">
        <f t="shared" si="6"/>
        <v>1252854.95</v>
      </c>
      <c r="N21" s="31">
        <f t="shared" si="5"/>
        <v>0.62856737167821453</v>
      </c>
    </row>
    <row r="22" spans="1:14" x14ac:dyDescent="0.25">
      <c r="A22" s="42" t="s">
        <v>34</v>
      </c>
      <c r="B22" s="8" t="s">
        <v>13</v>
      </c>
      <c r="C22" s="49">
        <f>RS!C16</f>
        <v>1</v>
      </c>
      <c r="D22" s="31">
        <f t="shared" si="0"/>
        <v>1.2006387398095786E-3</v>
      </c>
      <c r="E22" s="49">
        <f>RS!E16</f>
        <v>1360.94</v>
      </c>
      <c r="F22" s="31">
        <f t="shared" si="1"/>
        <v>8.6397890629571616E-4</v>
      </c>
      <c r="G22" s="49">
        <f>RS!G16</f>
        <v>816</v>
      </c>
      <c r="H22" s="64">
        <f t="shared" si="2"/>
        <v>9.0706980880391281</v>
      </c>
      <c r="I22" s="49">
        <f>RS!I16</f>
        <v>4312174.93</v>
      </c>
      <c r="J22" s="31">
        <f t="shared" si="3"/>
        <v>10.316437497369307</v>
      </c>
      <c r="K22" s="49">
        <f>RS!K16</f>
        <v>817</v>
      </c>
      <c r="L22" s="64">
        <f t="shared" si="4"/>
        <v>0.88530096982174789</v>
      </c>
      <c r="M22" s="50">
        <f t="shared" si="6"/>
        <v>4313535.87</v>
      </c>
      <c r="N22" s="31">
        <f t="shared" si="5"/>
        <v>2.1641355245837524</v>
      </c>
    </row>
    <row r="23" spans="1:14" x14ac:dyDescent="0.25">
      <c r="A23" s="42" t="s">
        <v>35</v>
      </c>
      <c r="B23" s="8" t="s">
        <v>4</v>
      </c>
      <c r="C23" s="49">
        <f>FBiH!C17</f>
        <v>2842</v>
      </c>
      <c r="D23" s="31">
        <f t="shared" si="0"/>
        <v>3.4122152985388223</v>
      </c>
      <c r="E23" s="49">
        <f>FBiH!E17</f>
        <v>7251855.54</v>
      </c>
      <c r="F23" s="31">
        <f t="shared" si="1"/>
        <v>4.6037666745512151</v>
      </c>
      <c r="G23" s="49">
        <f>FBiH!G17</f>
        <v>1313</v>
      </c>
      <c r="H23" s="64">
        <f t="shared" si="2"/>
        <v>14.595375722543352</v>
      </c>
      <c r="I23" s="49">
        <f>FBiH!I17</f>
        <v>10247992.749999996</v>
      </c>
      <c r="J23" s="31">
        <f t="shared" si="3"/>
        <v>24.517274552882938</v>
      </c>
      <c r="K23" s="49">
        <f>FBiH!K17</f>
        <v>4155</v>
      </c>
      <c r="L23" s="64">
        <f t="shared" si="4"/>
        <v>4.5023568293872245</v>
      </c>
      <c r="M23" s="50">
        <f t="shared" si="6"/>
        <v>17499848.289999995</v>
      </c>
      <c r="N23" s="31">
        <f t="shared" si="5"/>
        <v>8.7798141711558824</v>
      </c>
    </row>
    <row r="24" spans="1:14" x14ac:dyDescent="0.25">
      <c r="A24" s="42" t="s">
        <v>36</v>
      </c>
      <c r="B24" s="8" t="s">
        <v>14</v>
      </c>
      <c r="C24" s="49">
        <f>RS!C17</f>
        <v>451</v>
      </c>
      <c r="D24" s="31">
        <f t="shared" si="0"/>
        <v>0.54148807165412005</v>
      </c>
      <c r="E24" s="49">
        <f>RS!E17</f>
        <v>2024223.23</v>
      </c>
      <c r="F24" s="31">
        <f t="shared" si="1"/>
        <v>1.2850575134493674</v>
      </c>
      <c r="G24" s="49">
        <f>RS!G17</f>
        <v>0</v>
      </c>
      <c r="H24" s="65">
        <f t="shared" si="2"/>
        <v>0</v>
      </c>
      <c r="I24" s="49">
        <f>RS!I17</f>
        <v>0</v>
      </c>
      <c r="J24" s="31">
        <f t="shared" si="3"/>
        <v>0</v>
      </c>
      <c r="K24" s="49">
        <f>RS!K17</f>
        <v>451</v>
      </c>
      <c r="L24" s="65">
        <f t="shared" si="4"/>
        <v>0.48870347293709698</v>
      </c>
      <c r="M24" s="50">
        <f t="shared" si="6"/>
        <v>2024223.23</v>
      </c>
      <c r="N24" s="31">
        <f t="shared" si="5"/>
        <v>1.0155690212750375</v>
      </c>
    </row>
    <row r="25" spans="1:14" x14ac:dyDescent="0.25">
      <c r="A25" s="42" t="s">
        <v>37</v>
      </c>
      <c r="B25" s="8" t="s">
        <v>60</v>
      </c>
      <c r="C25" s="49">
        <f>FBiH!C18</f>
        <v>242</v>
      </c>
      <c r="D25" s="31">
        <f t="shared" si="0"/>
        <v>0.29055457503391802</v>
      </c>
      <c r="E25" s="49">
        <f>FBiH!E18</f>
        <v>127399</v>
      </c>
      <c r="F25" s="31">
        <f t="shared" si="1"/>
        <v>8.0877958384034526E-2</v>
      </c>
      <c r="G25" s="49">
        <f>FBiH!G18</f>
        <v>766</v>
      </c>
      <c r="H25" s="65">
        <f t="shared" si="2"/>
        <v>8.5148955091151635</v>
      </c>
      <c r="I25" s="49">
        <f>FBiH!I18</f>
        <v>4389848</v>
      </c>
      <c r="J25" s="31">
        <f t="shared" si="3"/>
        <v>10.502262373421772</v>
      </c>
      <c r="K25" s="49">
        <f>FBiH!K18</f>
        <v>1008</v>
      </c>
      <c r="L25" s="65">
        <f t="shared" si="4"/>
        <v>1.0922685160101859</v>
      </c>
      <c r="M25" s="50">
        <f t="shared" si="6"/>
        <v>4517247</v>
      </c>
      <c r="N25" s="31">
        <f t="shared" si="5"/>
        <v>2.2663390315146215</v>
      </c>
    </row>
    <row r="26" spans="1:14" x14ac:dyDescent="0.25">
      <c r="A26" s="42" t="s">
        <v>38</v>
      </c>
      <c r="B26" s="8" t="s">
        <v>15</v>
      </c>
      <c r="C26" s="49">
        <f>RS!C18</f>
        <v>1207</v>
      </c>
      <c r="D26" s="31">
        <f t="shared" si="0"/>
        <v>1.4491709589501613</v>
      </c>
      <c r="E26" s="49">
        <f>RS!E18</f>
        <v>2091191.46</v>
      </c>
      <c r="F26" s="31">
        <f t="shared" si="1"/>
        <v>1.3275716126102119</v>
      </c>
      <c r="G26" s="49">
        <f>RS!G18</f>
        <v>0</v>
      </c>
      <c r="H26" s="65">
        <f t="shared" si="2"/>
        <v>0</v>
      </c>
      <c r="I26" s="49">
        <f>RS!I18</f>
        <v>0</v>
      </c>
      <c r="J26" s="31">
        <f t="shared" si="3"/>
        <v>0</v>
      </c>
      <c r="K26" s="49">
        <f>RS!K18</f>
        <v>1207</v>
      </c>
      <c r="L26" s="65">
        <f t="shared" si="4"/>
        <v>1.3079048599447365</v>
      </c>
      <c r="M26" s="50">
        <f t="shared" si="6"/>
        <v>2091191.46</v>
      </c>
      <c r="N26" s="31">
        <f t="shared" si="5"/>
        <v>1.0491675191035708</v>
      </c>
    </row>
    <row r="27" spans="1:14" x14ac:dyDescent="0.25">
      <c r="A27" s="42" t="s">
        <v>39</v>
      </c>
      <c r="B27" s="8" t="s">
        <v>16</v>
      </c>
      <c r="C27" s="49">
        <f>RS!C19</f>
        <v>1048</v>
      </c>
      <c r="D27" s="31">
        <f t="shared" si="0"/>
        <v>1.2582693993204384</v>
      </c>
      <c r="E27" s="49">
        <f>RS!E19</f>
        <v>2994827.55</v>
      </c>
      <c r="F27" s="31">
        <f t="shared" si="1"/>
        <v>1.9012357864367855</v>
      </c>
      <c r="G27" s="49">
        <f>RS!G19</f>
        <v>0</v>
      </c>
      <c r="H27" s="65">
        <f t="shared" si="2"/>
        <v>0</v>
      </c>
      <c r="I27" s="49">
        <f>RS!I19</f>
        <v>0</v>
      </c>
      <c r="J27" s="31">
        <f t="shared" si="3"/>
        <v>0</v>
      </c>
      <c r="K27" s="49">
        <f>RS!K19</f>
        <v>1048</v>
      </c>
      <c r="L27" s="65">
        <f t="shared" si="4"/>
        <v>1.1356125047407488</v>
      </c>
      <c r="M27" s="50">
        <f t="shared" si="6"/>
        <v>2994827.55</v>
      </c>
      <c r="N27" s="31">
        <f t="shared" si="5"/>
        <v>1.5025289892760583</v>
      </c>
    </row>
    <row r="28" spans="1:14" x14ac:dyDescent="0.25">
      <c r="A28" s="42" t="s">
        <v>40</v>
      </c>
      <c r="B28" s="8" t="s">
        <v>8</v>
      </c>
      <c r="C28" s="49">
        <f>RS!C20</f>
        <v>1356</v>
      </c>
      <c r="D28" s="31">
        <f t="shared" si="0"/>
        <v>1.6280661311817886</v>
      </c>
      <c r="E28" s="49">
        <f>RS!E20</f>
        <v>3020501.2199999997</v>
      </c>
      <c r="F28" s="31">
        <f t="shared" si="1"/>
        <v>1.9175344545097333</v>
      </c>
      <c r="G28" s="49">
        <f>RS!G20</f>
        <v>0</v>
      </c>
      <c r="H28" s="65">
        <f t="shared" si="2"/>
        <v>0</v>
      </c>
      <c r="I28" s="49">
        <f>RS!I20</f>
        <v>0</v>
      </c>
      <c r="J28" s="31">
        <f t="shared" si="3"/>
        <v>0</v>
      </c>
      <c r="K28" s="49">
        <f>RS!K20</f>
        <v>1356</v>
      </c>
      <c r="L28" s="65">
        <f t="shared" si="4"/>
        <v>1.4693612179660833</v>
      </c>
      <c r="M28" s="50">
        <f t="shared" si="6"/>
        <v>3020501.2199999997</v>
      </c>
      <c r="N28" s="31">
        <f t="shared" si="5"/>
        <v>1.5154096753229418</v>
      </c>
    </row>
    <row r="29" spans="1:14" x14ac:dyDescent="0.25">
      <c r="A29" s="42" t="s">
        <v>41</v>
      </c>
      <c r="B29" s="8" t="s">
        <v>12</v>
      </c>
      <c r="C29" s="49">
        <f>RS!C21</f>
        <v>535</v>
      </c>
      <c r="D29" s="31">
        <f t="shared" si="0"/>
        <v>0.64234172579812465</v>
      </c>
      <c r="E29" s="49">
        <f>RS!E21</f>
        <v>1373205.52</v>
      </c>
      <c r="F29" s="31">
        <f t="shared" si="1"/>
        <v>0.87176554681972773</v>
      </c>
      <c r="G29" s="49">
        <f>RS!G21</f>
        <v>0</v>
      </c>
      <c r="H29" s="65">
        <f t="shared" si="2"/>
        <v>0</v>
      </c>
      <c r="I29" s="49">
        <f>RS!I21</f>
        <v>0</v>
      </c>
      <c r="J29" s="31">
        <f t="shared" si="3"/>
        <v>0</v>
      </c>
      <c r="K29" s="49">
        <f>RS!K21</f>
        <v>535</v>
      </c>
      <c r="L29" s="65">
        <f t="shared" si="4"/>
        <v>0.57972584927127924</v>
      </c>
      <c r="M29" s="50">
        <f t="shared" si="6"/>
        <v>1373205.52</v>
      </c>
      <c r="N29" s="31">
        <f t="shared" si="5"/>
        <v>0.68894821741368861</v>
      </c>
    </row>
    <row r="30" spans="1:14" x14ac:dyDescent="0.25">
      <c r="A30" s="42" t="s">
        <v>42</v>
      </c>
      <c r="B30" s="8" t="s">
        <v>52</v>
      </c>
      <c r="C30" s="49">
        <f>RS!C22</f>
        <v>0</v>
      </c>
      <c r="D30" s="31">
        <f t="shared" si="0"/>
        <v>0</v>
      </c>
      <c r="E30" s="49">
        <f>RS!E22</f>
        <v>0</v>
      </c>
      <c r="F30" s="31">
        <f t="shared" si="1"/>
        <v>0</v>
      </c>
      <c r="G30" s="49">
        <f>RS!G22</f>
        <v>0</v>
      </c>
      <c r="H30" s="65">
        <f t="shared" si="2"/>
        <v>0</v>
      </c>
      <c r="I30" s="49">
        <f>RS!I22</f>
        <v>0</v>
      </c>
      <c r="J30" s="31">
        <f t="shared" si="3"/>
        <v>0</v>
      </c>
      <c r="K30" s="49">
        <f>RS!K22</f>
        <v>0</v>
      </c>
      <c r="L30" s="65">
        <f t="shared" si="4"/>
        <v>0</v>
      </c>
      <c r="M30" s="50">
        <f t="shared" si="6"/>
        <v>0</v>
      </c>
      <c r="N30" s="31">
        <f t="shared" si="5"/>
        <v>0</v>
      </c>
    </row>
    <row r="31" spans="1:14" x14ac:dyDescent="0.25">
      <c r="A31" s="42" t="s">
        <v>43</v>
      </c>
      <c r="B31" s="8" t="s">
        <v>5</v>
      </c>
      <c r="C31" s="49">
        <f>FBiH!C19</f>
        <v>9212</v>
      </c>
      <c r="D31" s="31">
        <f t="shared" si="0"/>
        <v>11.060284071125839</v>
      </c>
      <c r="E31" s="49">
        <f>FBiH!E19</f>
        <v>19435335.940000001</v>
      </c>
      <c r="F31" s="31">
        <f t="shared" si="1"/>
        <v>12.338325193565495</v>
      </c>
      <c r="G31" s="49">
        <f>FBiH!G19</f>
        <v>758</v>
      </c>
      <c r="H31" s="65">
        <f t="shared" si="2"/>
        <v>8.4259670964873266</v>
      </c>
      <c r="I31" s="49">
        <f>FBiH!I19</f>
        <v>2395446.56</v>
      </c>
      <c r="J31" s="31">
        <f t="shared" si="3"/>
        <v>5.7308609033002096</v>
      </c>
      <c r="K31" s="49">
        <f>FBiH!K19</f>
        <v>9970</v>
      </c>
      <c r="L31" s="65">
        <f t="shared" si="4"/>
        <v>10.80348919109281</v>
      </c>
      <c r="M31" s="50">
        <f t="shared" si="6"/>
        <v>21830782.5</v>
      </c>
      <c r="N31" s="31">
        <f t="shared" si="5"/>
        <v>10.952678582387978</v>
      </c>
    </row>
    <row r="32" spans="1:14" x14ac:dyDescent="0.25">
      <c r="A32" s="42" t="s">
        <v>44</v>
      </c>
      <c r="B32" s="8" t="s">
        <v>18</v>
      </c>
      <c r="C32" s="49">
        <f>RS!C23</f>
        <v>174</v>
      </c>
      <c r="D32" s="31">
        <f t="shared" si="0"/>
        <v>0.2089111407268667</v>
      </c>
      <c r="E32" s="49">
        <f>RS!E23</f>
        <v>861818.19</v>
      </c>
      <c r="F32" s="31">
        <f t="shared" si="1"/>
        <v>0.5471165056666375</v>
      </c>
      <c r="G32" s="49">
        <f>RS!G23</f>
        <v>0</v>
      </c>
      <c r="H32" s="65">
        <f t="shared" si="2"/>
        <v>0</v>
      </c>
      <c r="I32" s="49">
        <f>RS!I23</f>
        <v>0</v>
      </c>
      <c r="J32" s="31">
        <f t="shared" si="3"/>
        <v>0</v>
      </c>
      <c r="K32" s="49">
        <f>RS!K23</f>
        <v>174</v>
      </c>
      <c r="L32" s="65">
        <f t="shared" si="4"/>
        <v>0.18854635097794875</v>
      </c>
      <c r="M32" s="50">
        <f t="shared" si="6"/>
        <v>861818.19</v>
      </c>
      <c r="N32" s="31">
        <f t="shared" si="5"/>
        <v>0.43238109451758644</v>
      </c>
    </row>
    <row r="33" spans="1:14" x14ac:dyDescent="0.25">
      <c r="A33" s="42" t="s">
        <v>45</v>
      </c>
      <c r="B33" s="8" t="s">
        <v>17</v>
      </c>
      <c r="C33" s="49">
        <f>RS!C24</f>
        <v>1329</v>
      </c>
      <c r="D33" s="31">
        <f t="shared" si="0"/>
        <v>1.5956488852069302</v>
      </c>
      <c r="E33" s="49">
        <f>RS!E24</f>
        <v>2873431.08</v>
      </c>
      <c r="F33" s="31">
        <f t="shared" si="1"/>
        <v>1.8241684731248393</v>
      </c>
      <c r="G33" s="49">
        <f>RS!G24</f>
        <v>0</v>
      </c>
      <c r="H33" s="65">
        <f t="shared" si="2"/>
        <v>0</v>
      </c>
      <c r="I33" s="49">
        <f>RS!I24</f>
        <v>0</v>
      </c>
      <c r="J33" s="31">
        <f t="shared" si="3"/>
        <v>0</v>
      </c>
      <c r="K33" s="49">
        <f>RS!K24</f>
        <v>1329</v>
      </c>
      <c r="L33" s="65">
        <f t="shared" si="4"/>
        <v>1.4401040255729534</v>
      </c>
      <c r="M33" s="50">
        <f t="shared" si="6"/>
        <v>2873431.08</v>
      </c>
      <c r="N33" s="31">
        <f t="shared" si="5"/>
        <v>1.4416234071263345</v>
      </c>
    </row>
    <row r="34" spans="1:14" x14ac:dyDescent="0.25">
      <c r="A34" s="42" t="s">
        <v>46</v>
      </c>
      <c r="B34" s="8" t="s">
        <v>6</v>
      </c>
      <c r="C34" s="49">
        <f>FBiH!C20</f>
        <v>5455</v>
      </c>
      <c r="D34" s="31">
        <f t="shared" si="0"/>
        <v>6.5494843256612523</v>
      </c>
      <c r="E34" s="49">
        <f>FBiH!E20</f>
        <v>10924769.01</v>
      </c>
      <c r="F34" s="31">
        <f t="shared" si="1"/>
        <v>6.9354784052148757</v>
      </c>
      <c r="G34" s="49">
        <f>FBiH!G20</f>
        <v>2666</v>
      </c>
      <c r="H34" s="65">
        <f t="shared" si="2"/>
        <v>29.635393508225878</v>
      </c>
      <c r="I34" s="49">
        <f>FBiH!I20</f>
        <v>3039163.0200000005</v>
      </c>
      <c r="J34" s="31">
        <f t="shared" si="3"/>
        <v>7.2708866985009237</v>
      </c>
      <c r="K34" s="49">
        <f>FBiH!K20</f>
        <v>8121</v>
      </c>
      <c r="L34" s="65">
        <f t="shared" si="4"/>
        <v>8.7999133120225395</v>
      </c>
      <c r="M34" s="50">
        <f t="shared" si="6"/>
        <v>13963932.030000001</v>
      </c>
      <c r="N34" s="31">
        <f t="shared" si="5"/>
        <v>7.0058166385425027</v>
      </c>
    </row>
    <row r="35" spans="1:14" x14ac:dyDescent="0.25">
      <c r="A35" s="42" t="s">
        <v>47</v>
      </c>
      <c r="B35" s="8" t="s">
        <v>7</v>
      </c>
      <c r="C35" s="49">
        <f>FBiH!C21</f>
        <v>9412</v>
      </c>
      <c r="D35" s="31">
        <f t="shared" si="0"/>
        <v>11.300411819087754</v>
      </c>
      <c r="E35" s="49">
        <f>FBiH!E21</f>
        <v>7969261.3200000012</v>
      </c>
      <c r="F35" s="31">
        <f t="shared" si="1"/>
        <v>5.0592044316710192</v>
      </c>
      <c r="G35" s="49">
        <f>FBiH!G21</f>
        <v>1098</v>
      </c>
      <c r="H35" s="65">
        <f t="shared" si="2"/>
        <v>12.205424633170297</v>
      </c>
      <c r="I35" s="49">
        <f>FBiH!I21</f>
        <v>8181527.4199999981</v>
      </c>
      <c r="J35" s="31">
        <f t="shared" si="3"/>
        <v>19.573467596186582</v>
      </c>
      <c r="K35" s="49">
        <f>FBiH!K21</f>
        <v>10510</v>
      </c>
      <c r="L35" s="65">
        <f t="shared" si="4"/>
        <v>11.38863303895541</v>
      </c>
      <c r="M35" s="50">
        <f t="shared" si="6"/>
        <v>16150788.739999998</v>
      </c>
      <c r="N35" s="31">
        <f t="shared" si="5"/>
        <v>8.1029801804525743</v>
      </c>
    </row>
    <row r="36" spans="1:14" x14ac:dyDescent="0.25">
      <c r="A36" s="42" t="s">
        <v>57</v>
      </c>
      <c r="B36" s="8" t="s">
        <v>61</v>
      </c>
      <c r="C36" s="49">
        <f>FBiH!C22</f>
        <v>731</v>
      </c>
      <c r="D36" s="31">
        <f t="shared" ref="D36:D37" si="7">C36/C$38*100</f>
        <v>0.87766691880080194</v>
      </c>
      <c r="E36" s="49">
        <f>FBiH!E22</f>
        <v>2031655.8000000003</v>
      </c>
      <c r="F36" s="31">
        <f t="shared" ref="F36:F37" si="8">E36/E$38*100</f>
        <v>1.2897760048593976</v>
      </c>
      <c r="G36" s="49">
        <f>FBiH!G22</f>
        <v>0</v>
      </c>
      <c r="H36" s="65">
        <f t="shared" ref="H36:H37" si="9">G36/G$38*100</f>
        <v>0</v>
      </c>
      <c r="I36" s="49">
        <f>FBiH!I22</f>
        <v>0</v>
      </c>
      <c r="J36" s="31">
        <f t="shared" ref="J36:J37" si="10">I36/I$38*100</f>
        <v>0</v>
      </c>
      <c r="K36" s="49">
        <f>FBiH!K22</f>
        <v>731</v>
      </c>
      <c r="L36" s="65">
        <f t="shared" ref="L36:L37" si="11">K36/K$38*100</f>
        <v>0.79211139405103748</v>
      </c>
      <c r="M36" s="50">
        <f t="shared" si="6"/>
        <v>2031655.8000000003</v>
      </c>
      <c r="N36" s="31">
        <f t="shared" ref="N36:N37" si="12">M36/M$38*100</f>
        <v>1.0192980012257609</v>
      </c>
    </row>
    <row r="37" spans="1:14" x14ac:dyDescent="0.25">
      <c r="A37" s="42" t="s">
        <v>62</v>
      </c>
      <c r="B37" s="8" t="s">
        <v>22</v>
      </c>
      <c r="C37" s="49">
        <f>RS!C25</f>
        <v>3247</v>
      </c>
      <c r="D37" s="31">
        <f t="shared" si="7"/>
        <v>3.8984739881617019</v>
      </c>
      <c r="E37" s="49">
        <f>RS!E25</f>
        <v>5391336.8399999999</v>
      </c>
      <c r="F37" s="31">
        <f t="shared" si="8"/>
        <v>3.4226353156605009</v>
      </c>
      <c r="G37" s="49">
        <f>RS!G25</f>
        <v>238</v>
      </c>
      <c r="H37" s="65">
        <f t="shared" si="9"/>
        <v>2.6456202756780791</v>
      </c>
      <c r="I37" s="49">
        <f>RS!I25</f>
        <v>409868.48</v>
      </c>
      <c r="J37" s="31">
        <f t="shared" si="10"/>
        <v>0.98056841957980634</v>
      </c>
      <c r="K37" s="49">
        <f>RS!K25</f>
        <v>3485</v>
      </c>
      <c r="L37" s="65">
        <f t="shared" si="11"/>
        <v>3.7763450181502956</v>
      </c>
      <c r="M37" s="50">
        <f t="shared" si="6"/>
        <v>5801205.3200000003</v>
      </c>
      <c r="N37" s="31">
        <f t="shared" si="12"/>
        <v>2.9105112132558326</v>
      </c>
    </row>
    <row r="38" spans="1:14" ht="15.75" thickBot="1" x14ac:dyDescent="0.3">
      <c r="A38" s="56"/>
      <c r="B38" s="57" t="s">
        <v>51</v>
      </c>
      <c r="C38" s="66">
        <f t="shared" ref="C38:N38" si="13">SUM(C11:C37)</f>
        <v>83289</v>
      </c>
      <c r="D38" s="67">
        <f t="shared" si="13"/>
        <v>99.999999999999986</v>
      </c>
      <c r="E38" s="66">
        <f t="shared" si="13"/>
        <v>157520049.39970002</v>
      </c>
      <c r="F38" s="67">
        <f t="shared" si="13"/>
        <v>100</v>
      </c>
      <c r="G38" s="66">
        <f t="shared" si="13"/>
        <v>8996</v>
      </c>
      <c r="H38" s="67">
        <f t="shared" si="13"/>
        <v>100</v>
      </c>
      <c r="I38" s="66">
        <f t="shared" si="13"/>
        <v>41799069.989999987</v>
      </c>
      <c r="J38" s="68">
        <f t="shared" si="13"/>
        <v>100.00000000000003</v>
      </c>
      <c r="K38" s="66">
        <f t="shared" si="13"/>
        <v>92285</v>
      </c>
      <c r="L38" s="69">
        <f t="shared" si="13"/>
        <v>99.999999999999986</v>
      </c>
      <c r="M38" s="66">
        <f t="shared" si="13"/>
        <v>199319119.38970003</v>
      </c>
      <c r="N38" s="68">
        <f t="shared" si="13"/>
        <v>99.999999999999957</v>
      </c>
    </row>
    <row r="41" spans="1:14" x14ac:dyDescent="0.25">
      <c r="B41" s="43"/>
    </row>
    <row r="42" spans="1:14" x14ac:dyDescent="0.25">
      <c r="C42" s="12"/>
      <c r="D42" s="12"/>
      <c r="H42" s="13"/>
      <c r="I42" s="13"/>
    </row>
    <row r="43" spans="1:14" x14ac:dyDescent="0.25">
      <c r="C43" s="36"/>
    </row>
    <row r="44" spans="1:14" x14ac:dyDescent="0.25">
      <c r="B44" s="45"/>
      <c r="C44" s="9"/>
    </row>
    <row r="45" spans="1:14" x14ac:dyDescent="0.25">
      <c r="B45" s="45"/>
    </row>
    <row r="46" spans="1:14" x14ac:dyDescent="0.25">
      <c r="B46" s="45"/>
      <c r="C46" s="9"/>
      <c r="E46" s="37"/>
      <c r="F46" s="37"/>
    </row>
    <row r="47" spans="1:14" x14ac:dyDescent="0.25">
      <c r="B47" s="45"/>
      <c r="C47" s="9"/>
      <c r="D47" s="19"/>
      <c r="I47" s="9"/>
    </row>
    <row r="48" spans="1:14" x14ac:dyDescent="0.25">
      <c r="B48" s="45"/>
      <c r="C48" s="9"/>
      <c r="I48" s="9"/>
    </row>
    <row r="49" spans="2:6" x14ac:dyDescent="0.25">
      <c r="B49" s="45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7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B75" s="45"/>
      <c r="C75" s="46"/>
      <c r="D75" s="46"/>
      <c r="E75" s="46"/>
      <c r="F75" s="46"/>
    </row>
    <row r="76" spans="2:6" x14ac:dyDescent="0.25">
      <c r="B76" s="45"/>
      <c r="C76" s="46"/>
      <c r="D76" s="46"/>
      <c r="E76" s="46"/>
      <c r="F76" s="46"/>
    </row>
    <row r="77" spans="2:6" x14ac:dyDescent="0.25">
      <c r="E77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9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65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1" t="s">
        <v>63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48" t="s">
        <v>59</v>
      </c>
      <c r="D10" s="54" t="s">
        <v>49</v>
      </c>
      <c r="E10" s="48" t="s">
        <v>59</v>
      </c>
      <c r="F10" s="7" t="s">
        <v>49</v>
      </c>
      <c r="G10" s="48" t="s">
        <v>59</v>
      </c>
      <c r="H10" s="54" t="s">
        <v>49</v>
      </c>
      <c r="I10" s="48" t="s">
        <v>59</v>
      </c>
      <c r="J10" s="7" t="s">
        <v>49</v>
      </c>
      <c r="K10" s="48" t="s">
        <v>59</v>
      </c>
      <c r="L10" s="54" t="s">
        <v>49</v>
      </c>
      <c r="M10" s="48" t="s">
        <v>59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v>11715</v>
      </c>
      <c r="D11" s="31">
        <f t="shared" ref="D11:D22" si="0">C11/C$23*100</f>
        <v>18.349989035431221</v>
      </c>
      <c r="E11" s="51">
        <v>17887558</v>
      </c>
      <c r="F11" s="31">
        <f t="shared" ref="F11:F22" si="1">E11/E$23*100</f>
        <v>16.20694252845658</v>
      </c>
      <c r="G11" s="51">
        <v>401</v>
      </c>
      <c r="H11" s="63">
        <f t="shared" ref="H11:H22" si="2">G11/G$23*100</f>
        <v>5.1976668826960468</v>
      </c>
      <c r="I11" s="51">
        <v>2167405.7000000002</v>
      </c>
      <c r="J11" s="31">
        <f t="shared" ref="J11:J22" si="3">I11/I$23*100</f>
        <v>5.8886723164520749</v>
      </c>
      <c r="K11" s="51">
        <f t="shared" ref="K11:K22" si="4">C11+G11</f>
        <v>12116</v>
      </c>
      <c r="L11" s="63">
        <f t="shared" ref="L11:L22" si="5">K11/K$23*100</f>
        <v>16.931956342496189</v>
      </c>
      <c r="M11" s="51">
        <f>E11+I11</f>
        <v>20054963.699999999</v>
      </c>
      <c r="N11" s="31">
        <f t="shared" ref="N11:N22" si="6">M11/M$23*100</f>
        <v>13.626510144254084</v>
      </c>
    </row>
    <row r="12" spans="1:14" x14ac:dyDescent="0.25">
      <c r="A12" s="42" t="s">
        <v>24</v>
      </c>
      <c r="B12" s="8" t="s">
        <v>0</v>
      </c>
      <c r="C12" s="49">
        <v>4865</v>
      </c>
      <c r="D12" s="31">
        <f t="shared" si="0"/>
        <v>7.6203753015256419</v>
      </c>
      <c r="E12" s="51">
        <v>8057810</v>
      </c>
      <c r="F12" s="31">
        <f t="shared" si="1"/>
        <v>7.3007429843259057</v>
      </c>
      <c r="G12" s="51">
        <v>0</v>
      </c>
      <c r="H12" s="63">
        <f t="shared" si="2"/>
        <v>0</v>
      </c>
      <c r="I12" s="51">
        <v>0</v>
      </c>
      <c r="J12" s="31">
        <f t="shared" si="3"/>
        <v>0</v>
      </c>
      <c r="K12" s="51">
        <f t="shared" si="4"/>
        <v>4865</v>
      </c>
      <c r="L12" s="63">
        <f t="shared" si="5"/>
        <v>6.7987758011096053</v>
      </c>
      <c r="M12" s="51">
        <f t="shared" ref="M12:M22" si="7">E12+I12</f>
        <v>8057810</v>
      </c>
      <c r="N12" s="31">
        <f t="shared" si="6"/>
        <v>5.4749453226620401</v>
      </c>
    </row>
    <row r="13" spans="1:14" x14ac:dyDescent="0.25">
      <c r="A13" s="42" t="s">
        <v>25</v>
      </c>
      <c r="B13" s="8" t="s">
        <v>1</v>
      </c>
      <c r="C13" s="49">
        <v>1133</v>
      </c>
      <c r="D13" s="31">
        <f t="shared" si="0"/>
        <v>1.7746937752576672</v>
      </c>
      <c r="E13" s="51">
        <v>2624253</v>
      </c>
      <c r="F13" s="31">
        <f t="shared" si="1"/>
        <v>2.3776927823870517</v>
      </c>
      <c r="G13" s="51">
        <v>0</v>
      </c>
      <c r="H13" s="63">
        <f t="shared" si="2"/>
        <v>0</v>
      </c>
      <c r="I13" s="53">
        <v>0</v>
      </c>
      <c r="J13" s="31">
        <f t="shared" si="3"/>
        <v>0</v>
      </c>
      <c r="K13" s="51">
        <f t="shared" si="4"/>
        <v>1133</v>
      </c>
      <c r="L13" s="63">
        <f t="shared" si="5"/>
        <v>1.5833531310703357</v>
      </c>
      <c r="M13" s="51">
        <f t="shared" si="7"/>
        <v>2624253</v>
      </c>
      <c r="N13" s="31">
        <f t="shared" si="6"/>
        <v>1.7830702992291736</v>
      </c>
    </row>
    <row r="14" spans="1:14" x14ac:dyDescent="0.25">
      <c r="A14" s="42" t="s">
        <v>26</v>
      </c>
      <c r="B14" s="8" t="s">
        <v>20</v>
      </c>
      <c r="C14" s="49">
        <v>4459</v>
      </c>
      <c r="D14" s="31">
        <f t="shared" si="0"/>
        <v>6.9844303123335738</v>
      </c>
      <c r="E14" s="51">
        <v>6777488.8599999892</v>
      </c>
      <c r="F14" s="31">
        <f t="shared" si="1"/>
        <v>6.1407136983860253</v>
      </c>
      <c r="G14" s="51">
        <v>0</v>
      </c>
      <c r="H14" s="63">
        <f t="shared" si="2"/>
        <v>0</v>
      </c>
      <c r="I14" s="51">
        <v>0</v>
      </c>
      <c r="J14" s="31">
        <f t="shared" si="3"/>
        <v>0</v>
      </c>
      <c r="K14" s="51">
        <f t="shared" si="4"/>
        <v>4459</v>
      </c>
      <c r="L14" s="63">
        <f t="shared" si="5"/>
        <v>6.2313959500817528</v>
      </c>
      <c r="M14" s="51">
        <f t="shared" si="7"/>
        <v>6777488.8599999892</v>
      </c>
      <c r="N14" s="31">
        <f t="shared" si="6"/>
        <v>4.605020586666976</v>
      </c>
    </row>
    <row r="15" spans="1:14" x14ac:dyDescent="0.25">
      <c r="A15" s="42" t="s">
        <v>27</v>
      </c>
      <c r="B15" s="8" t="s">
        <v>2</v>
      </c>
      <c r="C15" s="49">
        <v>5184</v>
      </c>
      <c r="D15" s="31">
        <f t="shared" si="0"/>
        <v>8.1200463644622669</v>
      </c>
      <c r="E15" s="51">
        <v>10175593.700000003</v>
      </c>
      <c r="F15" s="31">
        <f t="shared" si="1"/>
        <v>9.219551505511534</v>
      </c>
      <c r="G15" s="49">
        <v>713</v>
      </c>
      <c r="H15" s="63">
        <f t="shared" si="2"/>
        <v>9.2417368762151639</v>
      </c>
      <c r="I15" s="53">
        <v>6384972.6100000003</v>
      </c>
      <c r="J15" s="31">
        <f t="shared" si="3"/>
        <v>17.347472810379596</v>
      </c>
      <c r="K15" s="51">
        <f t="shared" si="4"/>
        <v>5897</v>
      </c>
      <c r="L15" s="63">
        <f t="shared" si="5"/>
        <v>8.2409827130818787</v>
      </c>
      <c r="M15" s="51">
        <f t="shared" si="7"/>
        <v>16560566.310000002</v>
      </c>
      <c r="N15" s="31">
        <f t="shared" si="6"/>
        <v>11.252213077693453</v>
      </c>
    </row>
    <row r="16" spans="1:14" x14ac:dyDescent="0.25">
      <c r="A16" s="42" t="s">
        <v>28</v>
      </c>
      <c r="B16" s="8" t="s">
        <v>3</v>
      </c>
      <c r="C16" s="49">
        <v>8592</v>
      </c>
      <c r="D16" s="31">
        <f t="shared" si="0"/>
        <v>13.458224992951347</v>
      </c>
      <c r="E16" s="51">
        <v>17106745.449700009</v>
      </c>
      <c r="F16" s="31">
        <f t="shared" si="1"/>
        <v>15.49949078304731</v>
      </c>
      <c r="G16" s="49">
        <v>0</v>
      </c>
      <c r="H16" s="63">
        <f t="shared" si="2"/>
        <v>0</v>
      </c>
      <c r="I16" s="51">
        <v>0</v>
      </c>
      <c r="J16" s="31">
        <f t="shared" si="3"/>
        <v>0</v>
      </c>
      <c r="K16" s="51">
        <f t="shared" si="4"/>
        <v>8592</v>
      </c>
      <c r="L16" s="63">
        <f t="shared" si="5"/>
        <v>12.007211034559862</v>
      </c>
      <c r="M16" s="51">
        <f t="shared" si="7"/>
        <v>17106745.449700009</v>
      </c>
      <c r="N16" s="31">
        <f t="shared" si="6"/>
        <v>11.623318989378653</v>
      </c>
    </row>
    <row r="17" spans="1:20" x14ac:dyDescent="0.25">
      <c r="A17" s="42" t="s">
        <v>29</v>
      </c>
      <c r="B17" s="8" t="s">
        <v>4</v>
      </c>
      <c r="C17" s="50">
        <v>2842</v>
      </c>
      <c r="D17" s="31">
        <f t="shared" si="0"/>
        <v>4.4516149243444758</v>
      </c>
      <c r="E17" s="51">
        <v>7251855.54</v>
      </c>
      <c r="F17" s="31">
        <f t="shared" si="1"/>
        <v>6.5705115232302509</v>
      </c>
      <c r="G17" s="49">
        <v>1313</v>
      </c>
      <c r="H17" s="63">
        <f t="shared" si="2"/>
        <v>17.018794556059625</v>
      </c>
      <c r="I17" s="51">
        <v>10247992.749999996</v>
      </c>
      <c r="J17" s="31">
        <f t="shared" si="3"/>
        <v>27.842997370601431</v>
      </c>
      <c r="K17" s="51">
        <f t="shared" si="4"/>
        <v>4155</v>
      </c>
      <c r="L17" s="63">
        <f t="shared" si="5"/>
        <v>5.8065598054697656</v>
      </c>
      <c r="M17" s="51">
        <f t="shared" si="7"/>
        <v>17499848.289999995</v>
      </c>
      <c r="N17" s="31">
        <f t="shared" si="6"/>
        <v>11.890415949573244</v>
      </c>
    </row>
    <row r="18" spans="1:20" x14ac:dyDescent="0.25">
      <c r="A18" s="42" t="s">
        <v>30</v>
      </c>
      <c r="B18" s="8" t="s">
        <v>60</v>
      </c>
      <c r="C18" s="49">
        <v>242</v>
      </c>
      <c r="D18" s="31">
        <f t="shared" si="0"/>
        <v>0.37906080636571537</v>
      </c>
      <c r="E18" s="20">
        <v>127399</v>
      </c>
      <c r="F18" s="31">
        <f t="shared" si="1"/>
        <v>0.11542929846448799</v>
      </c>
      <c r="G18" s="49">
        <v>766</v>
      </c>
      <c r="H18" s="63">
        <f t="shared" si="2"/>
        <v>9.9287103046014256</v>
      </c>
      <c r="I18" s="51">
        <v>4389848</v>
      </c>
      <c r="J18" s="31">
        <f t="shared" si="3"/>
        <v>11.926874784463521</v>
      </c>
      <c r="K18" s="51">
        <f>C18+G18</f>
        <v>1008</v>
      </c>
      <c r="L18" s="63">
        <f t="shared" si="5"/>
        <v>1.4086672163450116</v>
      </c>
      <c r="M18" s="51">
        <f>E18+I18</f>
        <v>4517247</v>
      </c>
      <c r="N18" s="31">
        <f t="shared" si="6"/>
        <v>3.0692806524302672</v>
      </c>
    </row>
    <row r="19" spans="1:20" x14ac:dyDescent="0.25">
      <c r="A19" s="42" t="s">
        <v>31</v>
      </c>
      <c r="B19" s="8" t="s">
        <v>5</v>
      </c>
      <c r="C19" s="49">
        <v>9212</v>
      </c>
      <c r="D19" s="31">
        <f t="shared" si="0"/>
        <v>14.429372513392439</v>
      </c>
      <c r="E19" s="51">
        <v>19435335.940000001</v>
      </c>
      <c r="F19" s="31">
        <f t="shared" si="1"/>
        <v>17.609299860876856</v>
      </c>
      <c r="G19" s="49">
        <v>758</v>
      </c>
      <c r="H19" s="63">
        <f t="shared" si="2"/>
        <v>9.8250162022034999</v>
      </c>
      <c r="I19" s="51">
        <v>2395446.56</v>
      </c>
      <c r="J19" s="31">
        <f t="shared" si="3"/>
        <v>6.5082415550592838</v>
      </c>
      <c r="K19" s="51">
        <f t="shared" si="4"/>
        <v>9970</v>
      </c>
      <c r="L19" s="63">
        <f t="shared" si="5"/>
        <v>13.93294855849183</v>
      </c>
      <c r="M19" s="51">
        <f t="shared" si="7"/>
        <v>21830782.5</v>
      </c>
      <c r="N19" s="31">
        <f t="shared" si="6"/>
        <v>14.83310484342859</v>
      </c>
    </row>
    <row r="20" spans="1:20" x14ac:dyDescent="0.25">
      <c r="A20" s="42" t="s">
        <v>32</v>
      </c>
      <c r="B20" s="8" t="s">
        <v>6</v>
      </c>
      <c r="C20" s="49">
        <v>5455</v>
      </c>
      <c r="D20" s="31">
        <f t="shared" si="0"/>
        <v>8.5445318129131298</v>
      </c>
      <c r="E20" s="51">
        <v>10924769.01</v>
      </c>
      <c r="F20" s="31">
        <f t="shared" si="1"/>
        <v>9.8983384697751085</v>
      </c>
      <c r="G20" s="49">
        <v>2666</v>
      </c>
      <c r="H20" s="63">
        <f t="shared" si="2"/>
        <v>34.556059624108883</v>
      </c>
      <c r="I20" s="51">
        <v>3039163.0200000005</v>
      </c>
      <c r="J20" s="31">
        <f t="shared" si="3"/>
        <v>8.2571689928926961</v>
      </c>
      <c r="K20" s="51">
        <f t="shared" si="4"/>
        <v>8121</v>
      </c>
      <c r="L20" s="63">
        <f t="shared" si="5"/>
        <v>11.34899450787484</v>
      </c>
      <c r="M20" s="51">
        <f t="shared" si="7"/>
        <v>13963932.030000001</v>
      </c>
      <c r="N20" s="31">
        <f t="shared" si="6"/>
        <v>9.4879085450785201</v>
      </c>
    </row>
    <row r="21" spans="1:20" x14ac:dyDescent="0.25">
      <c r="A21" s="42" t="s">
        <v>33</v>
      </c>
      <c r="B21" s="8" t="s">
        <v>7</v>
      </c>
      <c r="C21" s="49">
        <v>9412</v>
      </c>
      <c r="D21" s="31">
        <f t="shared" si="0"/>
        <v>14.74264590708311</v>
      </c>
      <c r="E21" s="51">
        <v>7969261.3200000012</v>
      </c>
      <c r="F21" s="31">
        <f t="shared" si="1"/>
        <v>7.2205138458526346</v>
      </c>
      <c r="G21" s="49">
        <v>1098</v>
      </c>
      <c r="H21" s="63">
        <f t="shared" si="2"/>
        <v>14.23201555411536</v>
      </c>
      <c r="I21" s="51">
        <v>8181527.4199999981</v>
      </c>
      <c r="J21" s="31">
        <f t="shared" si="3"/>
        <v>22.22857217015142</v>
      </c>
      <c r="K21" s="51">
        <f t="shared" si="4"/>
        <v>10510</v>
      </c>
      <c r="L21" s="63">
        <f t="shared" si="5"/>
        <v>14.687591710105231</v>
      </c>
      <c r="M21" s="51">
        <f t="shared" si="7"/>
        <v>16150788.739999998</v>
      </c>
      <c r="N21" s="31">
        <f t="shared" si="6"/>
        <v>10.973786335166222</v>
      </c>
    </row>
    <row r="22" spans="1:20" x14ac:dyDescent="0.25">
      <c r="A22" s="42" t="s">
        <v>34</v>
      </c>
      <c r="B22" s="8" t="s">
        <v>61</v>
      </c>
      <c r="C22" s="49">
        <v>731</v>
      </c>
      <c r="D22" s="31">
        <f t="shared" si="0"/>
        <v>1.145014253939413</v>
      </c>
      <c r="E22" s="51">
        <v>2031655.8000000003</v>
      </c>
      <c r="F22" s="31">
        <f t="shared" si="1"/>
        <v>1.8407727196862469</v>
      </c>
      <c r="G22" s="51">
        <v>0</v>
      </c>
      <c r="H22" s="63">
        <f t="shared" si="2"/>
        <v>0</v>
      </c>
      <c r="I22" s="51">
        <v>0</v>
      </c>
      <c r="J22" s="31">
        <f t="shared" si="3"/>
        <v>0</v>
      </c>
      <c r="K22" s="51">
        <f t="shared" si="4"/>
        <v>731</v>
      </c>
      <c r="L22" s="63">
        <f t="shared" si="5"/>
        <v>1.021563229313694</v>
      </c>
      <c r="M22" s="51">
        <f t="shared" si="7"/>
        <v>2031655.8000000003</v>
      </c>
      <c r="N22" s="31">
        <f t="shared" si="6"/>
        <v>1.3804252544387627</v>
      </c>
    </row>
    <row r="23" spans="1:20" ht="15.75" thickBot="1" x14ac:dyDescent="0.3">
      <c r="A23" s="56"/>
      <c r="B23" s="57" t="s">
        <v>51</v>
      </c>
      <c r="C23" s="66">
        <f t="shared" ref="C23:N23" si="8">SUM(C11:C22)</f>
        <v>63842</v>
      </c>
      <c r="D23" s="67">
        <f t="shared" si="8"/>
        <v>100.00000000000001</v>
      </c>
      <c r="E23" s="66">
        <f t="shared" si="8"/>
        <v>110369725.61970001</v>
      </c>
      <c r="F23" s="67">
        <f t="shared" si="8"/>
        <v>100</v>
      </c>
      <c r="G23" s="66">
        <f t="shared" si="8"/>
        <v>7715</v>
      </c>
      <c r="H23" s="67">
        <f t="shared" si="8"/>
        <v>100.00000000000001</v>
      </c>
      <c r="I23" s="66">
        <f t="shared" si="8"/>
        <v>36806356.059999987</v>
      </c>
      <c r="J23" s="68">
        <f t="shared" si="8"/>
        <v>100.00000000000003</v>
      </c>
      <c r="K23" s="66">
        <f t="shared" si="8"/>
        <v>71557</v>
      </c>
      <c r="L23" s="67">
        <f t="shared" si="8"/>
        <v>100</v>
      </c>
      <c r="M23" s="66">
        <f t="shared" si="8"/>
        <v>147176081.67970002</v>
      </c>
      <c r="N23" s="58">
        <f t="shared" si="8"/>
        <v>100</v>
      </c>
    </row>
    <row r="24" spans="1:20" x14ac:dyDescent="0.25">
      <c r="M24" s="9"/>
    </row>
    <row r="26" spans="1:20" x14ac:dyDescent="0.25">
      <c r="B26" t="s">
        <v>67</v>
      </c>
      <c r="C26" s="21"/>
      <c r="D26" s="21"/>
      <c r="E26" s="14"/>
      <c r="F26" s="14"/>
      <c r="G26" s="14"/>
      <c r="H26" s="22"/>
      <c r="I26" s="22"/>
      <c r="J26" s="40"/>
      <c r="K26" s="23"/>
      <c r="L26" s="14"/>
      <c r="M26" s="22"/>
      <c r="N26" s="22"/>
      <c r="O26" s="14"/>
      <c r="P26" s="14"/>
      <c r="Q26" s="14"/>
      <c r="R26" s="22"/>
      <c r="S26" s="22"/>
      <c r="T26" s="14"/>
    </row>
    <row r="27" spans="1:20" x14ac:dyDescent="0.25">
      <c r="B27" s="24"/>
      <c r="C27" s="14"/>
      <c r="D27" s="25"/>
      <c r="E27" s="26"/>
      <c r="F27" s="14"/>
      <c r="G27" s="14"/>
      <c r="H27" s="14"/>
      <c r="I27" s="14"/>
      <c r="J27" s="40"/>
      <c r="K27" s="14"/>
      <c r="L27" s="14"/>
      <c r="M27" s="14"/>
      <c r="N27" s="14"/>
      <c r="O27" s="14"/>
      <c r="P27" s="14"/>
      <c r="Q27" s="14"/>
      <c r="R27" s="17"/>
      <c r="S27" s="17"/>
      <c r="T27" s="17"/>
    </row>
    <row r="28" spans="1:20" ht="15.75" x14ac:dyDescent="0.25">
      <c r="B28" s="18"/>
      <c r="C28" s="50"/>
      <c r="D28" s="15"/>
      <c r="E28" s="51"/>
      <c r="F28" s="17"/>
      <c r="G28" s="14"/>
      <c r="H28" s="27"/>
      <c r="I28" s="27"/>
      <c r="J28" s="41"/>
      <c r="K28" s="16"/>
      <c r="L28" s="17"/>
      <c r="M28" s="14"/>
      <c r="N28" s="14"/>
      <c r="O28" s="14"/>
      <c r="P28" s="14"/>
      <c r="Q28" s="14"/>
      <c r="R28" s="25"/>
      <c r="S28" s="25"/>
      <c r="T28" s="14"/>
    </row>
    <row r="29" spans="1:20" x14ac:dyDescent="0.25">
      <c r="B29" s="18"/>
      <c r="C29" s="49"/>
      <c r="D29" s="15"/>
      <c r="E29" s="51"/>
      <c r="F29" s="17"/>
      <c r="G29" s="14"/>
      <c r="H29" s="1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4"/>
      <c r="C30" s="14"/>
      <c r="D30" s="14"/>
      <c r="E30" s="14"/>
      <c r="F30" s="14"/>
      <c r="G30" s="14"/>
      <c r="H30" s="28"/>
      <c r="I30" s="26"/>
      <c r="J30"/>
    </row>
    <row r="31" spans="1:20" x14ac:dyDescent="0.25">
      <c r="B31" s="14"/>
      <c r="C31" s="14"/>
      <c r="D31" s="14"/>
      <c r="E31" s="14"/>
      <c r="F31" s="14"/>
      <c r="G31" s="14"/>
      <c r="H31" s="14"/>
      <c r="I31" s="14"/>
      <c r="J31"/>
    </row>
    <row r="32" spans="1:20" x14ac:dyDescent="0.25">
      <c r="B32" s="14"/>
      <c r="C32" s="14"/>
      <c r="D32" s="14"/>
      <c r="E32" s="14"/>
      <c r="F32" s="14"/>
      <c r="G32" s="14"/>
      <c r="H32" s="14"/>
      <c r="I32" s="14"/>
      <c r="J32"/>
    </row>
    <row r="33" spans="2:20" x14ac:dyDescent="0.25">
      <c r="B33" s="14"/>
      <c r="C33" s="14"/>
      <c r="D33" s="14"/>
      <c r="E33" s="14"/>
      <c r="F33" s="14"/>
      <c r="G33" s="14"/>
      <c r="H33" s="14"/>
      <c r="I33" s="14"/>
      <c r="J33"/>
    </row>
    <row r="34" spans="2:20" x14ac:dyDescent="0.25">
      <c r="B34" s="14"/>
      <c r="C34" s="14"/>
      <c r="D34" s="14"/>
      <c r="E34" s="14"/>
      <c r="F34" s="14"/>
      <c r="G34" s="14"/>
      <c r="H34" s="14"/>
      <c r="I34" s="14"/>
      <c r="J34"/>
    </row>
    <row r="35" spans="2:20" x14ac:dyDescent="0.25">
      <c r="B35" s="14"/>
      <c r="C35" s="14"/>
      <c r="D35" s="14"/>
      <c r="E35" s="14"/>
      <c r="F35" s="14"/>
      <c r="G35" s="14"/>
      <c r="H35" s="14"/>
      <c r="I35" s="14"/>
      <c r="J35"/>
    </row>
    <row r="36" spans="2:20" x14ac:dyDescent="0.25">
      <c r="B36" s="14"/>
      <c r="C36" s="14"/>
      <c r="D36" s="14"/>
      <c r="E36" s="14"/>
      <c r="F36" s="14"/>
      <c r="G36" s="14"/>
      <c r="H36" s="14"/>
      <c r="I36" s="14"/>
      <c r="J36"/>
    </row>
    <row r="37" spans="2:20" x14ac:dyDescent="0.25">
      <c r="B37" s="18"/>
      <c r="C37" s="49"/>
      <c r="D37" s="15"/>
      <c r="E37" s="51"/>
      <c r="F37" s="17"/>
      <c r="G37" s="14"/>
      <c r="H37" s="18"/>
      <c r="I37" s="15"/>
      <c r="J37" s="15"/>
      <c r="K37" s="17"/>
      <c r="L37" s="17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49"/>
      <c r="D38" s="15"/>
      <c r="E38" s="20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18"/>
      <c r="C40" s="15"/>
      <c r="D40" s="15"/>
      <c r="E40" s="17"/>
      <c r="F40" s="17"/>
      <c r="G40" s="14"/>
      <c r="H40" s="18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29"/>
      <c r="C41" s="14"/>
      <c r="D41" s="14"/>
      <c r="E41" s="26"/>
      <c r="F41" s="14"/>
      <c r="G41" s="14"/>
      <c r="H41" s="29"/>
      <c r="I41" s="15"/>
      <c r="J41" s="40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30"/>
      <c r="C48" s="15"/>
      <c r="D48" s="15"/>
      <c r="E48" s="15"/>
      <c r="F48" s="15"/>
      <c r="G48" s="14"/>
      <c r="H48" s="18"/>
      <c r="I48" s="15"/>
      <c r="J48" s="15"/>
      <c r="K48" s="17"/>
      <c r="L48" s="17"/>
      <c r="M48" s="14"/>
      <c r="N48" s="14"/>
      <c r="O48" s="14"/>
      <c r="P48" s="14"/>
      <c r="Q48" s="14"/>
      <c r="R48" s="14"/>
      <c r="S48" s="14"/>
      <c r="T48" s="14"/>
    </row>
    <row r="49" spans="2:20" x14ac:dyDescent="0.25">
      <c r="B49" s="14"/>
      <c r="C49" s="14"/>
      <c r="D49" s="14"/>
      <c r="E49" s="14"/>
      <c r="F49" s="14"/>
      <c r="G49" s="14"/>
      <c r="H49" s="14"/>
      <c r="I49" s="14"/>
      <c r="J49" s="40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E29 E12:E15 K42:L48 R27:T27 F28:F40 E39:E40 K37 L28:L37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66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63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48" t="s">
        <v>59</v>
      </c>
      <c r="D10" s="54" t="s">
        <v>49</v>
      </c>
      <c r="E10" s="61" t="s">
        <v>59</v>
      </c>
      <c r="F10" s="7" t="s">
        <v>49</v>
      </c>
      <c r="G10" s="48" t="s">
        <v>59</v>
      </c>
      <c r="H10" s="54" t="s">
        <v>49</v>
      </c>
      <c r="I10" s="48" t="s">
        <v>59</v>
      </c>
      <c r="J10" s="7" t="s">
        <v>49</v>
      </c>
      <c r="K10" s="48" t="s">
        <v>59</v>
      </c>
      <c r="L10" s="54" t="s">
        <v>49</v>
      </c>
      <c r="M10" s="48" t="s">
        <v>59</v>
      </c>
      <c r="N10" s="11" t="s">
        <v>49</v>
      </c>
    </row>
    <row r="11" spans="1:14" x14ac:dyDescent="0.25">
      <c r="A11" s="55" t="s">
        <v>23</v>
      </c>
      <c r="B11" s="10" t="s">
        <v>9</v>
      </c>
      <c r="C11" s="50">
        <v>1606</v>
      </c>
      <c r="D11" s="31">
        <f>C11/C$26*100</f>
        <v>8.2583431891808505</v>
      </c>
      <c r="E11" s="51">
        <v>4936041.59</v>
      </c>
      <c r="F11" s="31">
        <f t="shared" ref="F11:F25" si="0">E11/E$26*100</f>
        <v>10.468733179927273</v>
      </c>
      <c r="G11" s="51">
        <v>0</v>
      </c>
      <c r="H11" s="63">
        <f>G11/G$26*100</f>
        <v>0</v>
      </c>
      <c r="I11" s="62">
        <v>0</v>
      </c>
      <c r="J11" s="31">
        <f t="shared" ref="J11:J25" si="1">I11/I$26*100</f>
        <v>0</v>
      </c>
      <c r="K11" s="51">
        <f>C11+G11</f>
        <v>1606</v>
      </c>
      <c r="L11" s="63">
        <f t="shared" ref="L11:L25" si="2">K11/K$26*100</f>
        <v>7.7479737553068322</v>
      </c>
      <c r="M11" s="51">
        <f t="shared" ref="M11:M25" si="3">E11+I11</f>
        <v>4936041.59</v>
      </c>
      <c r="N11" s="31">
        <f>M11/M$26*100</f>
        <v>9.4663483501908932</v>
      </c>
    </row>
    <row r="12" spans="1:14" x14ac:dyDescent="0.25">
      <c r="A12" s="55" t="s">
        <v>24</v>
      </c>
      <c r="B12" s="10" t="s">
        <v>56</v>
      </c>
      <c r="C12" s="50">
        <v>2064</v>
      </c>
      <c r="D12" s="31">
        <f>C12/C$26*100</f>
        <v>10.613462230678254</v>
      </c>
      <c r="E12" s="51">
        <v>6905890.2800000003</v>
      </c>
      <c r="F12" s="31">
        <f t="shared" si="0"/>
        <v>14.646538403898104</v>
      </c>
      <c r="G12" s="51">
        <v>0</v>
      </c>
      <c r="H12" s="63">
        <f t="shared" ref="H12:H15" si="4">G12/G$26*100</f>
        <v>0</v>
      </c>
      <c r="I12" s="62">
        <v>0</v>
      </c>
      <c r="J12" s="31">
        <f t="shared" si="1"/>
        <v>0</v>
      </c>
      <c r="K12" s="51">
        <f>C12+G12</f>
        <v>2064</v>
      </c>
      <c r="L12" s="63">
        <f t="shared" si="2"/>
        <v>9.95754534928599</v>
      </c>
      <c r="M12" s="51">
        <f t="shared" si="3"/>
        <v>6905890.2800000003</v>
      </c>
      <c r="N12" s="31">
        <f t="shared" ref="N12:N15" si="5">M12/M$26*100</f>
        <v>13.244127276220405</v>
      </c>
    </row>
    <row r="13" spans="1:14" x14ac:dyDescent="0.25">
      <c r="A13" s="55" t="s">
        <v>25</v>
      </c>
      <c r="B13" s="10" t="s">
        <v>10</v>
      </c>
      <c r="C13" s="49">
        <v>2335</v>
      </c>
      <c r="D13" s="31">
        <f t="shared" ref="D13:D25" si="6">C13/C$26*100</f>
        <v>12.006993366586107</v>
      </c>
      <c r="E13" s="51">
        <v>5845920.1399999997</v>
      </c>
      <c r="F13" s="31">
        <f t="shared" si="0"/>
        <v>12.398472950634739</v>
      </c>
      <c r="G13" s="51">
        <v>0</v>
      </c>
      <c r="H13" s="63">
        <f t="shared" si="4"/>
        <v>0</v>
      </c>
      <c r="I13" s="62">
        <v>0</v>
      </c>
      <c r="J13" s="31">
        <f t="shared" si="1"/>
        <v>0</v>
      </c>
      <c r="K13" s="51">
        <f t="shared" ref="K13:K25" si="7">C13+G13</f>
        <v>2335</v>
      </c>
      <c r="L13" s="63">
        <f t="shared" si="2"/>
        <v>11.264955615592436</v>
      </c>
      <c r="M13" s="51">
        <f t="shared" si="3"/>
        <v>5845920.1399999997</v>
      </c>
      <c r="N13" s="31">
        <f t="shared" si="5"/>
        <v>11.211314869135192</v>
      </c>
    </row>
    <row r="14" spans="1:14" x14ac:dyDescent="0.25">
      <c r="A14" s="55" t="s">
        <v>26</v>
      </c>
      <c r="B14" s="10" t="s">
        <v>11</v>
      </c>
      <c r="C14" s="49">
        <v>3551</v>
      </c>
      <c r="D14" s="31">
        <f t="shared" si="6"/>
        <v>18.259885843574843</v>
      </c>
      <c r="E14" s="51">
        <v>7577720.79</v>
      </c>
      <c r="F14" s="31">
        <f t="shared" si="0"/>
        <v>16.071407749726379</v>
      </c>
      <c r="G14" s="51">
        <v>227</v>
      </c>
      <c r="H14" s="63">
        <f t="shared" si="4"/>
        <v>17.720530835284933</v>
      </c>
      <c r="I14" s="62">
        <v>270670.52</v>
      </c>
      <c r="J14" s="31">
        <f t="shared" si="1"/>
        <v>5.4213104094269635</v>
      </c>
      <c r="K14" s="51">
        <f t="shared" si="7"/>
        <v>3778</v>
      </c>
      <c r="L14" s="63">
        <f t="shared" si="2"/>
        <v>18.226553454264764</v>
      </c>
      <c r="M14" s="51">
        <f t="shared" si="3"/>
        <v>7848391.3100000005</v>
      </c>
      <c r="N14" s="31">
        <f t="shared" si="5"/>
        <v>15.051657238785756</v>
      </c>
    </row>
    <row r="15" spans="1:14" x14ac:dyDescent="0.25">
      <c r="A15" s="55" t="s">
        <v>27</v>
      </c>
      <c r="B15" s="10" t="s">
        <v>19</v>
      </c>
      <c r="C15" s="49">
        <v>543</v>
      </c>
      <c r="D15" s="31">
        <f t="shared" si="6"/>
        <v>2.7922044531290173</v>
      </c>
      <c r="E15" s="51">
        <v>1252854.95</v>
      </c>
      <c r="F15" s="31">
        <f t="shared" si="0"/>
        <v>2.6571502580676443</v>
      </c>
      <c r="G15" s="51">
        <v>0</v>
      </c>
      <c r="H15" s="63">
        <f t="shared" si="4"/>
        <v>0</v>
      </c>
      <c r="I15" s="62">
        <v>0</v>
      </c>
      <c r="J15" s="31">
        <f t="shared" si="1"/>
        <v>0</v>
      </c>
      <c r="K15" s="51">
        <f t="shared" si="7"/>
        <v>543</v>
      </c>
      <c r="L15" s="63">
        <f t="shared" si="2"/>
        <v>2.6196449247394828</v>
      </c>
      <c r="M15" s="51">
        <f t="shared" si="3"/>
        <v>1252854.95</v>
      </c>
      <c r="N15" s="31">
        <f t="shared" si="5"/>
        <v>2.402727200068222</v>
      </c>
    </row>
    <row r="16" spans="1:14" x14ac:dyDescent="0.25">
      <c r="A16" s="55" t="s">
        <v>28</v>
      </c>
      <c r="B16" s="10" t="s">
        <v>13</v>
      </c>
      <c r="C16" s="49">
        <v>1</v>
      </c>
      <c r="D16" s="31">
        <f t="shared" si="6"/>
        <v>5.1421813133131072E-3</v>
      </c>
      <c r="E16" s="51">
        <v>1360.94</v>
      </c>
      <c r="F16" s="31">
        <f t="shared" si="0"/>
        <v>2.8863852692720573E-3</v>
      </c>
      <c r="G16" s="51">
        <v>816</v>
      </c>
      <c r="H16" s="63">
        <f t="shared" ref="H16:H25" si="8">G16/G$26*100</f>
        <v>63.700234192037477</v>
      </c>
      <c r="I16" s="62">
        <v>4312174.93</v>
      </c>
      <c r="J16" s="31">
        <f t="shared" si="1"/>
        <v>86.369357236536075</v>
      </c>
      <c r="K16" s="51">
        <f t="shared" si="7"/>
        <v>817</v>
      </c>
      <c r="L16" s="63">
        <f t="shared" si="2"/>
        <v>3.941528367425704</v>
      </c>
      <c r="M16" s="51">
        <f t="shared" si="3"/>
        <v>4313535.87</v>
      </c>
      <c r="N16" s="31">
        <f t="shared" ref="N16:N25" si="9">M16/M$26*100</f>
        <v>8.2725058980841659</v>
      </c>
    </row>
    <row r="17" spans="1:14" x14ac:dyDescent="0.25">
      <c r="A17" s="55" t="s">
        <v>29</v>
      </c>
      <c r="B17" s="10" t="s">
        <v>14</v>
      </c>
      <c r="C17" s="49">
        <v>451</v>
      </c>
      <c r="D17" s="31">
        <f t="shared" si="6"/>
        <v>2.3191237723042115</v>
      </c>
      <c r="E17" s="51">
        <v>2024223.23</v>
      </c>
      <c r="F17" s="31">
        <f t="shared" si="0"/>
        <v>4.2931268922879067</v>
      </c>
      <c r="G17" s="51">
        <v>0</v>
      </c>
      <c r="H17" s="63">
        <f t="shared" si="8"/>
        <v>0</v>
      </c>
      <c r="I17" s="62">
        <v>0</v>
      </c>
      <c r="J17" s="31">
        <f t="shared" si="1"/>
        <v>0</v>
      </c>
      <c r="K17" s="51">
        <f t="shared" si="7"/>
        <v>451</v>
      </c>
      <c r="L17" s="63">
        <f t="shared" si="2"/>
        <v>2.1758008490930143</v>
      </c>
      <c r="M17" s="51">
        <f t="shared" si="3"/>
        <v>2024223.23</v>
      </c>
      <c r="N17" s="31">
        <f t="shared" si="9"/>
        <v>3.8820585046424987</v>
      </c>
    </row>
    <row r="18" spans="1:14" x14ac:dyDescent="0.25">
      <c r="A18" s="55" t="s">
        <v>30</v>
      </c>
      <c r="B18" s="10" t="s">
        <v>15</v>
      </c>
      <c r="C18" s="50">
        <v>1207</v>
      </c>
      <c r="D18" s="31">
        <f t="shared" si="6"/>
        <v>6.2066128451689204</v>
      </c>
      <c r="E18" s="51">
        <v>2091191.46</v>
      </c>
      <c r="F18" s="31">
        <f t="shared" si="0"/>
        <v>4.4351582181224201</v>
      </c>
      <c r="G18" s="51">
        <v>0</v>
      </c>
      <c r="H18" s="63">
        <f t="shared" si="8"/>
        <v>0</v>
      </c>
      <c r="I18" s="62">
        <v>0</v>
      </c>
      <c r="J18" s="31">
        <f t="shared" si="1"/>
        <v>0</v>
      </c>
      <c r="K18" s="51">
        <f t="shared" si="7"/>
        <v>1207</v>
      </c>
      <c r="L18" s="63">
        <f t="shared" si="2"/>
        <v>5.8230412967966032</v>
      </c>
      <c r="M18" s="51">
        <f t="shared" si="3"/>
        <v>2091191.46</v>
      </c>
      <c r="N18" s="31">
        <f t="shared" si="9"/>
        <v>4.0104902818098598</v>
      </c>
    </row>
    <row r="19" spans="1:14" x14ac:dyDescent="0.25">
      <c r="A19" s="55" t="s">
        <v>31</v>
      </c>
      <c r="B19" s="10" t="s">
        <v>16</v>
      </c>
      <c r="C19" s="49">
        <v>1048</v>
      </c>
      <c r="D19" s="31">
        <f t="shared" si="6"/>
        <v>5.3890060163521367</v>
      </c>
      <c r="E19" s="51">
        <v>2994827.55</v>
      </c>
      <c r="F19" s="31">
        <f t="shared" si="0"/>
        <v>6.3516585039238516</v>
      </c>
      <c r="G19" s="51">
        <v>0</v>
      </c>
      <c r="H19" s="63">
        <f t="shared" si="8"/>
        <v>0</v>
      </c>
      <c r="I19" s="62">
        <v>0</v>
      </c>
      <c r="J19" s="31">
        <f t="shared" si="1"/>
        <v>0</v>
      </c>
      <c r="K19" s="51">
        <f t="shared" si="7"/>
        <v>1048</v>
      </c>
      <c r="L19" s="63">
        <f t="shared" si="2"/>
        <v>5.0559629486684683</v>
      </c>
      <c r="M19" s="51">
        <f t="shared" si="3"/>
        <v>2994827.55</v>
      </c>
      <c r="N19" s="31">
        <f t="shared" si="9"/>
        <v>5.7434850011157899</v>
      </c>
    </row>
    <row r="20" spans="1:14" x14ac:dyDescent="0.25">
      <c r="A20" s="55" t="s">
        <v>32</v>
      </c>
      <c r="B20" s="10" t="s">
        <v>8</v>
      </c>
      <c r="C20" s="49">
        <v>1356</v>
      </c>
      <c r="D20" s="31">
        <f t="shared" si="6"/>
        <v>6.972797860852574</v>
      </c>
      <c r="E20" s="51">
        <v>3020501.2199999997</v>
      </c>
      <c r="F20" s="31">
        <f t="shared" si="0"/>
        <v>6.4061091798508958</v>
      </c>
      <c r="G20" s="51">
        <v>0</v>
      </c>
      <c r="H20" s="63">
        <f t="shared" si="8"/>
        <v>0</v>
      </c>
      <c r="I20" s="62">
        <v>0</v>
      </c>
      <c r="J20" s="31">
        <f t="shared" si="1"/>
        <v>0</v>
      </c>
      <c r="K20" s="51">
        <f t="shared" si="7"/>
        <v>1356</v>
      </c>
      <c r="L20" s="63">
        <f t="shared" si="2"/>
        <v>6.5418757236588192</v>
      </c>
      <c r="M20" s="51">
        <f t="shared" si="3"/>
        <v>3020501.2199999997</v>
      </c>
      <c r="N20" s="31">
        <f t="shared" si="9"/>
        <v>5.7927220059538795</v>
      </c>
    </row>
    <row r="21" spans="1:14" x14ac:dyDescent="0.25">
      <c r="A21" s="55" t="s">
        <v>33</v>
      </c>
      <c r="B21" s="10" t="s">
        <v>12</v>
      </c>
      <c r="C21" s="49">
        <v>535</v>
      </c>
      <c r="D21" s="31">
        <f t="shared" si="6"/>
        <v>2.7510670026225124</v>
      </c>
      <c r="E21" s="51">
        <v>1373205.52</v>
      </c>
      <c r="F21" s="31">
        <f t="shared" si="0"/>
        <v>2.9123989188436492</v>
      </c>
      <c r="G21" s="51">
        <v>0</v>
      </c>
      <c r="H21" s="63">
        <f t="shared" si="8"/>
        <v>0</v>
      </c>
      <c r="I21" s="62">
        <v>0</v>
      </c>
      <c r="J21" s="31">
        <f t="shared" si="1"/>
        <v>0</v>
      </c>
      <c r="K21" s="51">
        <f t="shared" si="7"/>
        <v>535</v>
      </c>
      <c r="L21" s="63">
        <f t="shared" si="2"/>
        <v>2.5810497877267466</v>
      </c>
      <c r="M21" s="51">
        <f t="shared" si="3"/>
        <v>1373205.52</v>
      </c>
      <c r="N21" s="31">
        <f t="shared" si="9"/>
        <v>2.6335357131229173</v>
      </c>
    </row>
    <row r="22" spans="1:14" x14ac:dyDescent="0.25">
      <c r="A22" s="55" t="s">
        <v>34</v>
      </c>
      <c r="B22" s="10" t="s">
        <v>52</v>
      </c>
      <c r="C22" s="49">
        <v>0</v>
      </c>
      <c r="D22" s="31">
        <f t="shared" si="6"/>
        <v>0</v>
      </c>
      <c r="E22" s="20">
        <v>0</v>
      </c>
      <c r="F22" s="31">
        <f t="shared" si="0"/>
        <v>0</v>
      </c>
      <c r="G22" s="51">
        <v>0</v>
      </c>
      <c r="H22" s="63">
        <f t="shared" si="8"/>
        <v>0</v>
      </c>
      <c r="I22" s="62">
        <v>0</v>
      </c>
      <c r="J22" s="31">
        <f t="shared" si="1"/>
        <v>0</v>
      </c>
      <c r="K22" s="51">
        <f t="shared" si="7"/>
        <v>0</v>
      </c>
      <c r="L22" s="63">
        <f t="shared" si="2"/>
        <v>0</v>
      </c>
      <c r="M22" s="51">
        <f t="shared" si="3"/>
        <v>0</v>
      </c>
      <c r="N22" s="31">
        <f t="shared" si="9"/>
        <v>0</v>
      </c>
    </row>
    <row r="23" spans="1:14" x14ac:dyDescent="0.25">
      <c r="A23" s="55" t="s">
        <v>35</v>
      </c>
      <c r="B23" s="10" t="s">
        <v>18</v>
      </c>
      <c r="C23" s="49">
        <v>174</v>
      </c>
      <c r="D23" s="31">
        <f t="shared" si="6"/>
        <v>0.89473954851648063</v>
      </c>
      <c r="E23" s="51">
        <v>861818.19</v>
      </c>
      <c r="F23" s="31">
        <f t="shared" si="0"/>
        <v>1.8278096965382067</v>
      </c>
      <c r="G23" s="51">
        <v>0</v>
      </c>
      <c r="H23" s="63">
        <f t="shared" si="8"/>
        <v>0</v>
      </c>
      <c r="I23" s="62">
        <v>0</v>
      </c>
      <c r="J23" s="31">
        <f t="shared" si="1"/>
        <v>0</v>
      </c>
      <c r="K23" s="51">
        <f t="shared" si="7"/>
        <v>174</v>
      </c>
      <c r="L23" s="63">
        <f t="shared" si="2"/>
        <v>0.83944423002701662</v>
      </c>
      <c r="M23" s="51">
        <f t="shared" si="3"/>
        <v>861818.19</v>
      </c>
      <c r="N23" s="31">
        <f t="shared" si="9"/>
        <v>1.6527962846988493</v>
      </c>
    </row>
    <row r="24" spans="1:14" x14ac:dyDescent="0.25">
      <c r="A24" s="55" t="s">
        <v>36</v>
      </c>
      <c r="B24" s="10" t="s">
        <v>17</v>
      </c>
      <c r="C24" s="49">
        <v>1329</v>
      </c>
      <c r="D24" s="31">
        <f t="shared" si="6"/>
        <v>6.8339589653931192</v>
      </c>
      <c r="E24" s="51">
        <v>2873431.08</v>
      </c>
      <c r="F24" s="31">
        <f t="shared" si="0"/>
        <v>6.0941916187197815</v>
      </c>
      <c r="G24" s="51">
        <v>0</v>
      </c>
      <c r="H24" s="63">
        <f t="shared" si="8"/>
        <v>0</v>
      </c>
      <c r="I24" s="62">
        <v>0</v>
      </c>
      <c r="J24" s="31">
        <f t="shared" si="1"/>
        <v>0</v>
      </c>
      <c r="K24" s="51">
        <f t="shared" si="7"/>
        <v>1329</v>
      </c>
      <c r="L24" s="63">
        <f t="shared" si="2"/>
        <v>6.4116171362408343</v>
      </c>
      <c r="M24" s="51">
        <f t="shared" si="3"/>
        <v>2873431.08</v>
      </c>
      <c r="N24" s="31">
        <f t="shared" si="9"/>
        <v>5.510670659390704</v>
      </c>
    </row>
    <row r="25" spans="1:14" x14ac:dyDescent="0.25">
      <c r="A25" s="55" t="s">
        <v>37</v>
      </c>
      <c r="B25" s="10" t="s">
        <v>22</v>
      </c>
      <c r="C25" s="49">
        <v>3247</v>
      </c>
      <c r="D25" s="31">
        <f t="shared" si="6"/>
        <v>16.696662724327659</v>
      </c>
      <c r="E25" s="52">
        <v>5391336.8399999999</v>
      </c>
      <c r="F25" s="31">
        <f t="shared" si="0"/>
        <v>11.434358044189871</v>
      </c>
      <c r="G25" s="51">
        <v>238</v>
      </c>
      <c r="H25" s="63">
        <f t="shared" si="8"/>
        <v>18.579234972677597</v>
      </c>
      <c r="I25" s="62">
        <v>409868.48</v>
      </c>
      <c r="J25" s="31">
        <f t="shared" si="1"/>
        <v>8.2093323540369543</v>
      </c>
      <c r="K25" s="51">
        <f t="shared" si="7"/>
        <v>3485</v>
      </c>
      <c r="L25" s="63">
        <f t="shared" si="2"/>
        <v>16.813006561173292</v>
      </c>
      <c r="M25" s="51">
        <f t="shared" si="3"/>
        <v>5801205.3200000003</v>
      </c>
      <c r="N25" s="31">
        <f t="shared" si="9"/>
        <v>11.125560716780882</v>
      </c>
    </row>
    <row r="26" spans="1:14" ht="15.75" thickBot="1" x14ac:dyDescent="0.3">
      <c r="A26" s="56"/>
      <c r="B26" s="70" t="s">
        <v>51</v>
      </c>
      <c r="C26" s="66">
        <f>SUM(C11:C25)</f>
        <v>19447</v>
      </c>
      <c r="D26" s="67">
        <f t="shared" ref="D26:N26" si="10">SUM(D11:D25)</f>
        <v>100</v>
      </c>
      <c r="E26" s="66">
        <f t="shared" si="10"/>
        <v>47150323.780000001</v>
      </c>
      <c r="F26" s="67">
        <f t="shared" si="10"/>
        <v>100</v>
      </c>
      <c r="G26" s="66">
        <f>SUM(G11:G25)</f>
        <v>1281</v>
      </c>
      <c r="H26" s="67">
        <f t="shared" si="10"/>
        <v>100</v>
      </c>
      <c r="I26" s="66">
        <f t="shared" si="10"/>
        <v>4992713.93</v>
      </c>
      <c r="J26" s="68">
        <f t="shared" si="10"/>
        <v>100</v>
      </c>
      <c r="K26" s="66">
        <f>SUM(K11:K25)</f>
        <v>20728</v>
      </c>
      <c r="L26" s="67">
        <f t="shared" si="10"/>
        <v>100</v>
      </c>
      <c r="M26" s="66">
        <f>SUM(M11:M25)</f>
        <v>52143037.709999993</v>
      </c>
      <c r="N26" s="68">
        <f t="shared" si="10"/>
        <v>100</v>
      </c>
    </row>
    <row r="29" spans="1:14" x14ac:dyDescent="0.25">
      <c r="B29" t="s">
        <v>68</v>
      </c>
      <c r="C29" s="21"/>
      <c r="D29" s="14"/>
      <c r="E29" s="21"/>
      <c r="F29" s="14"/>
      <c r="G29" s="21"/>
      <c r="H29" s="14"/>
      <c r="I29" s="21"/>
      <c r="J29" s="21"/>
      <c r="K29" s="21"/>
      <c r="L29" s="14"/>
      <c r="M29" s="21"/>
      <c r="N29" s="21"/>
    </row>
    <row r="30" spans="1:14" x14ac:dyDescent="0.25">
      <c r="B30" s="14"/>
      <c r="C30" s="32"/>
      <c r="D30" s="14"/>
      <c r="E30" s="33"/>
      <c r="F30" s="14"/>
      <c r="G30" s="32"/>
      <c r="H30" s="14"/>
      <c r="I30" s="34"/>
      <c r="J30" s="32"/>
      <c r="K30" s="32"/>
      <c r="L30" s="14"/>
      <c r="M30" s="34"/>
      <c r="N30" s="32"/>
    </row>
    <row r="31" spans="1:14" x14ac:dyDescent="0.25">
      <c r="B31" s="14"/>
      <c r="C31" s="3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32"/>
      <c r="J32" s="14"/>
      <c r="K32" s="14"/>
      <c r="L32" s="14"/>
      <c r="M32" s="32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5"/>
      <c r="F38" s="15"/>
      <c r="G38" s="14"/>
      <c r="H38" s="14"/>
      <c r="I38" s="14"/>
      <c r="J38" s="14"/>
      <c r="K38" s="14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1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33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B44" s="18"/>
      <c r="C44" s="17"/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</row>
    <row r="45" spans="2:14" x14ac:dyDescent="0.25">
      <c r="G45" s="15"/>
      <c r="K45" s="15"/>
    </row>
    <row r="46" spans="2:14" x14ac:dyDescent="0.25">
      <c r="G46" s="14"/>
      <c r="K46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2:C44 E13:E16 I11:I15 I17:I2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2022-03-02T12:07:02Z</dcterms:modified>
</cp:coreProperties>
</file>