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F37" i="25" l="1"/>
  <c r="E37" i="25" l="1"/>
  <c r="C37" i="25"/>
  <c r="E31" i="23" l="1"/>
  <c r="E31" i="24" l="1"/>
  <c r="C31" i="24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F36" i="25"/>
  <c r="D36" i="25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<sst xmlns="http://schemas.openxmlformats.org/spreadsheetml/2006/main" count="185" uniqueCount="62">
  <si>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</si>
  <si>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</si>
  <si>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</si>
  <si>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</si>
  <si>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</si>
  <si>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</si>
  <si>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</si>
  <si>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</si>
  <si>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</si>
  <si>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</si>
  <si>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</si>
  <si>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</si>
  <si>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</si>
  <si>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</si>
  <si>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</si>
  <si>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</si>
  <si>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</si>
  <si>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</si>
  <si>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</si>
  <si>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</si>
  <si>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</si>
  <si>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</si>
  <si>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</si>
  <si>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</si>
  <si>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</si>
  <si>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</si>
  <si>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</si>
  <si>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</si>
  <si>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</si>
  <si>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</si>
  <si>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</si>
  <si>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</si>
  <si>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</si>
  <si>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</si>
  <si>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</si>
  <si>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</si>
  <si>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</si>
  <si>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</si>
  <si>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</si>
  <si>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</si>
  <si>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</si>
  <si>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</si>
  <si>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</si>
  <si>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</si>
  <si>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</si>
  <si>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</si>
  <si>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</si>
  <si>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</si>
  <si>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</si>
  <si>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</si>
  <si>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</si>
  <si>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</si>
  <si>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</si>
  <si>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</si>
  <si>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</si>
  <si>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</si>
  <si>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I-III-2019</t>
  </si>
  <si>
    <t xml:space="preserve">Osiguranje robe u prijevozu </t>
  </si>
  <si>
    <t>Osiguranje jamstva</t>
  </si>
  <si>
    <t>Osiguranje raznih financijskih gubitaka</t>
  </si>
  <si>
    <t>*Podaci su dati na osnovu nerevidiranih izvješća društava za sjedištem u Republici Srpskoj.</t>
  </si>
  <si>
    <t>*Podaci su dati na osnovu nerevidiranih izvješća društava za sjedištem u Federaciji Bosne i Hercegovine.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</si>
</sst>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7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2" fontId="4" fillId="0" borderId="23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" xfId="0" builtinId="0"/>
    <cellStyle name="Normal 2" xfId="9"/>
    <cellStyle name="Normal 2 2" xfId="11"/>
    <cellStyle name="Normal 3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5" spans="1:8" x14ac:dyDescent="0.25">
      <c r="D5" s="9"/>
      <c r="E5" s="9"/>
      <c r="F5" s="9"/>
    </row>
    <row r="6" spans="1:8" x14ac:dyDescent="0.25">
      <c r="A6" s="40" t="s">
        <v>53</v>
      </c>
      <c r="C6" s="15"/>
      <c r="D6" s="3"/>
      <c r="E6" s="3"/>
      <c r="F6" s="3"/>
    </row>
    <row r="7" spans="1:8" x14ac:dyDescent="0.25">
      <c r="A7" s="40"/>
      <c r="C7" s="15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4"/>
      <c r="B10" s="63" t="s">
        <v>26</v>
      </c>
      <c r="C10" s="61"/>
      <c r="D10" s="61"/>
      <c r="E10" s="61"/>
      <c r="F10" s="62"/>
    </row>
    <row r="11" spans="1:8" ht="38.25" customHeight="1" x14ac:dyDescent="0.25">
      <c r="A11" s="11" t="s">
        <v>49</v>
      </c>
      <c r="B11" s="64"/>
      <c r="C11" s="29" t="s">
        <v>51</v>
      </c>
      <c r="D11" s="29" t="s">
        <v>50</v>
      </c>
      <c r="E11" s="41" t="s">
        <v>52</v>
      </c>
      <c r="F11" s="50" t="s">
        <v>50</v>
      </c>
    </row>
    <row r="12" spans="1:8" ht="31.5" customHeight="1" thickBot="1" x14ac:dyDescent="0.3">
      <c r="A12" s="10"/>
      <c r="B12" s="65"/>
      <c r="C12" s="12" t="s">
        <v>56</v>
      </c>
      <c r="D12" s="12" t="s">
        <v>25</v>
      </c>
      <c r="E12" s="12" t="s">
        <v>56</v>
      </c>
      <c r="F12" s="51" t="s">
        <v>25</v>
      </c>
    </row>
    <row r="13" spans="1:8" x14ac:dyDescent="0.25">
      <c r="A13" s="34" t="s">
        <v>0</v>
      </c>
      <c r="B13" s="13" t="s">
        <v>27</v>
      </c>
      <c r="C13" s="30">
        <f>FBiH!C13+RS!C13</f>
        <v>4244</v>
      </c>
      <c r="D13" s="55">
        <f t="shared" ref="D13:D36" si="0">C13/C$37*100</f>
        <v>13.439736525429097</v>
      </c>
      <c r="E13" s="30">
        <f>FBiH!E13+RS!E13</f>
        <v>5716284.1699999999</v>
      </c>
      <c r="F13" s="58">
        <f t="shared" ref="F13:F36" si="1">E13/E$37*100</f>
        <v>7.9724102083384443</v>
      </c>
    </row>
    <row r="14" spans="1:8" x14ac:dyDescent="0.25">
      <c r="A14" s="35" t="s">
        <v>1</v>
      </c>
      <c r="B14" s="13" t="s">
        <v>28</v>
      </c>
      <c r="C14" s="30">
        <f>FBiH!C14+RS!C14</f>
        <v>5000</v>
      </c>
      <c r="D14" s="55">
        <f t="shared" si="0"/>
        <v>15.83380834758376</v>
      </c>
      <c r="E14" s="30">
        <f>FBiH!E14+RS!E14</f>
        <v>1123669.83</v>
      </c>
      <c r="F14" s="58">
        <f t="shared" si="1"/>
        <v>1.5671643601115659</v>
      </c>
      <c r="H14" s="1"/>
    </row>
    <row r="15" spans="1:8" x14ac:dyDescent="0.25">
      <c r="A15" s="35" t="s">
        <v>2</v>
      </c>
      <c r="B15" s="13" t="s">
        <v>29</v>
      </c>
      <c r="C15" s="30">
        <f>FBiH!C15+RS!C15</f>
        <v>6232</v>
      </c>
      <c r="D15" s="55">
        <f t="shared" si="0"/>
        <v>19.735258724428402</v>
      </c>
      <c r="E15" s="30">
        <f>FBiH!E15+RS!E15</f>
        <v>12132314.85</v>
      </c>
      <c r="F15" s="58">
        <f t="shared" si="1"/>
        <v>16.92074569499859</v>
      </c>
    </row>
    <row r="16" spans="1:8" x14ac:dyDescent="0.25">
      <c r="A16" s="35" t="s">
        <v>3</v>
      </c>
      <c r="B16" s="13" t="s">
        <v>30</v>
      </c>
      <c r="C16" s="30">
        <f>FBiH!C16+RS!C16</f>
        <v>0</v>
      </c>
      <c r="D16" s="55">
        <f t="shared" si="0"/>
        <v>0</v>
      </c>
      <c r="E16" s="30">
        <f>FBiH!E16+RS!E16</f>
        <v>0</v>
      </c>
      <c r="F16" s="58">
        <f t="shared" si="1"/>
        <v>0</v>
      </c>
    </row>
    <row r="17" spans="1:6" x14ac:dyDescent="0.25">
      <c r="A17" s="35" t="s">
        <v>4</v>
      </c>
      <c r="B17" s="13" t="s">
        <v>31</v>
      </c>
      <c r="C17" s="30">
        <f>FBiH!C17+RS!C17</f>
        <v>0</v>
      </c>
      <c r="D17" s="55">
        <f t="shared" si="0"/>
        <v>0</v>
      </c>
      <c r="E17" s="30">
        <f>FBiH!E17+RS!E17</f>
        <v>0</v>
      </c>
      <c r="F17" s="58">
        <f t="shared" si="1"/>
        <v>0</v>
      </c>
    </row>
    <row r="18" spans="1:6" x14ac:dyDescent="0.25">
      <c r="A18" s="35" t="s">
        <v>5</v>
      </c>
      <c r="B18" s="13" t="s">
        <v>32</v>
      </c>
      <c r="C18" s="30">
        <f>FBiH!C18+RS!C18</f>
        <v>0</v>
      </c>
      <c r="D18" s="55">
        <f t="shared" si="0"/>
        <v>0</v>
      </c>
      <c r="E18" s="30">
        <f>FBiH!E18+RS!E18</f>
        <v>0</v>
      </c>
      <c r="F18" s="58">
        <f t="shared" si="1"/>
        <v>0</v>
      </c>
    </row>
    <row r="19" spans="1:6" x14ac:dyDescent="0.25">
      <c r="A19" s="35" t="s">
        <v>6</v>
      </c>
      <c r="B19" s="13" t="s">
        <v>57</v>
      </c>
      <c r="C19" s="30">
        <f>FBiH!C19+RS!C19</f>
        <v>19</v>
      </c>
      <c r="D19" s="55">
        <f t="shared" si="0"/>
        <v>6.0168471720818295E-2</v>
      </c>
      <c r="E19" s="30">
        <f>FBiH!E19+RS!E19</f>
        <v>108149.08</v>
      </c>
      <c r="F19" s="58">
        <f t="shared" si="1"/>
        <v>0.15083379408242595</v>
      </c>
    </row>
    <row r="20" spans="1:6" x14ac:dyDescent="0.25">
      <c r="A20" s="35" t="s">
        <v>7</v>
      </c>
      <c r="B20" s="13" t="s">
        <v>33</v>
      </c>
      <c r="C20" s="30">
        <f>FBiH!C20+RS!C20</f>
        <v>545</v>
      </c>
      <c r="D20" s="55">
        <f t="shared" si="0"/>
        <v>1.7258851098866299</v>
      </c>
      <c r="E20" s="30">
        <f>FBiH!E20+RS!E20</f>
        <v>4182110.17</v>
      </c>
      <c r="F20" s="58">
        <f t="shared" si="1"/>
        <v>5.832722240557195</v>
      </c>
    </row>
    <row r="21" spans="1:6" x14ac:dyDescent="0.25">
      <c r="A21" s="35" t="s">
        <v>8</v>
      </c>
      <c r="B21" s="13" t="s">
        <v>34</v>
      </c>
      <c r="C21" s="30">
        <f>FBiH!C21+RS!C21</f>
        <v>852</v>
      </c>
      <c r="D21" s="55">
        <f t="shared" si="0"/>
        <v>2.6980809424282728</v>
      </c>
      <c r="E21" s="30">
        <f>FBiH!E21+RS!E21</f>
        <v>1408139.6400000001</v>
      </c>
      <c r="F21" s="58">
        <f t="shared" si="1"/>
        <v>1.9639098594186968</v>
      </c>
    </row>
    <row r="22" spans="1:6" s="19" customFormat="1" x14ac:dyDescent="0.25">
      <c r="A22" s="35" t="s">
        <v>9</v>
      </c>
      <c r="B22" s="13" t="s">
        <v>35</v>
      </c>
      <c r="C22" s="30">
        <f>FBiH!C22+RS!C22</f>
        <v>11385</v>
      </c>
      <c r="D22" s="55">
        <f t="shared" si="0"/>
        <v>36.053581607448223</v>
      </c>
      <c r="E22" s="30">
        <f>FBiH!E22+RS!E22</f>
        <v>31746923.920000002</v>
      </c>
      <c r="F22" s="58">
        <f t="shared" si="1"/>
        <v>44.276927601230845</v>
      </c>
    </row>
    <row r="23" spans="1:6" s="19" customFormat="1" x14ac:dyDescent="0.25">
      <c r="A23" s="35" t="s">
        <v>10</v>
      </c>
      <c r="B23" s="13" t="s">
        <v>36</v>
      </c>
      <c r="C23" s="30">
        <f>FBiH!C23+RS!C23</f>
        <v>0</v>
      </c>
      <c r="D23" s="55">
        <f t="shared" si="0"/>
        <v>0</v>
      </c>
      <c r="E23" s="30">
        <f>FBiH!E23+RS!E23</f>
        <v>0</v>
      </c>
      <c r="F23" s="58">
        <f t="shared" si="1"/>
        <v>0</v>
      </c>
    </row>
    <row r="24" spans="1:6" x14ac:dyDescent="0.25">
      <c r="A24" s="35" t="s">
        <v>11</v>
      </c>
      <c r="B24" s="13" t="s">
        <v>37</v>
      </c>
      <c r="C24" s="30">
        <f>FBiH!C24+RS!C24</f>
        <v>0</v>
      </c>
      <c r="D24" s="55">
        <f t="shared" si="0"/>
        <v>0</v>
      </c>
      <c r="E24" s="30">
        <f>FBiH!E24+RS!E24</f>
        <v>0</v>
      </c>
      <c r="F24" s="58">
        <f t="shared" si="1"/>
        <v>0</v>
      </c>
    </row>
    <row r="25" spans="1:6" x14ac:dyDescent="0.25">
      <c r="A25" s="35" t="s">
        <v>12</v>
      </c>
      <c r="B25" s="13" t="s">
        <v>38</v>
      </c>
      <c r="C25" s="30">
        <f>FBiH!C25+RS!C25</f>
        <v>115</v>
      </c>
      <c r="D25" s="55">
        <f t="shared" si="0"/>
        <v>0.36417759199442651</v>
      </c>
      <c r="E25" s="30">
        <f>FBiH!E25+RS!E25</f>
        <v>456653.58</v>
      </c>
      <c r="F25" s="58">
        <f t="shared" si="1"/>
        <v>0.6368874525120567</v>
      </c>
    </row>
    <row r="26" spans="1:6" x14ac:dyDescent="0.25">
      <c r="A26" s="35" t="s">
        <v>13</v>
      </c>
      <c r="B26" s="13" t="s">
        <v>39</v>
      </c>
      <c r="C26" s="30">
        <f>FBiH!C26+RS!C26</f>
        <v>134</v>
      </c>
      <c r="D26" s="55">
        <f t="shared" si="0"/>
        <v>0.4243460637152448</v>
      </c>
      <c r="E26" s="30">
        <f>FBiH!E26+RS!E26</f>
        <v>474951.01</v>
      </c>
      <c r="F26" s="58">
        <f t="shared" si="1"/>
        <v>0.66240658581265988</v>
      </c>
    </row>
    <row r="27" spans="1:6" x14ac:dyDescent="0.25">
      <c r="A27" s="35" t="s">
        <v>14</v>
      </c>
      <c r="B27" s="13" t="s">
        <v>58</v>
      </c>
      <c r="C27" s="30">
        <f>FBiH!C27+RS!C27</f>
        <v>31</v>
      </c>
      <c r="D27" s="55">
        <f t="shared" si="0"/>
        <v>9.8169611755019315E-2</v>
      </c>
      <c r="E27" s="30">
        <f>FBiH!E27+RS!E27</f>
        <v>21910.81</v>
      </c>
      <c r="F27" s="58">
        <f t="shared" si="1"/>
        <v>3.0558656659114985E-2</v>
      </c>
    </row>
    <row r="28" spans="1:6" x14ac:dyDescent="0.25">
      <c r="A28" s="35" t="s">
        <v>15</v>
      </c>
      <c r="B28" s="13" t="s">
        <v>59</v>
      </c>
      <c r="C28" s="30">
        <f>FBiH!C28+RS!C28</f>
        <v>105</v>
      </c>
      <c r="D28" s="55">
        <f t="shared" si="0"/>
        <v>0.33250997529925896</v>
      </c>
      <c r="E28" s="30">
        <f>FBiH!E28+RS!E28</f>
        <v>224263.67999999999</v>
      </c>
      <c r="F28" s="58">
        <f t="shared" si="1"/>
        <v>0.31277697165141916</v>
      </c>
    </row>
    <row r="29" spans="1:6" x14ac:dyDescent="0.25">
      <c r="A29" s="35" t="s">
        <v>16</v>
      </c>
      <c r="B29" s="13" t="s">
        <v>40</v>
      </c>
      <c r="C29" s="30">
        <f>FBiH!C29+RS!C29</f>
        <v>0</v>
      </c>
      <c r="D29" s="55">
        <f t="shared" si="0"/>
        <v>0</v>
      </c>
      <c r="E29" s="30">
        <f>FBiH!E29+RS!E29</f>
        <v>0</v>
      </c>
      <c r="F29" s="58">
        <f t="shared" si="1"/>
        <v>0</v>
      </c>
    </row>
    <row r="30" spans="1:6" x14ac:dyDescent="0.25">
      <c r="A30" s="35" t="s">
        <v>17</v>
      </c>
      <c r="B30" s="13" t="s">
        <v>41</v>
      </c>
      <c r="C30" s="30">
        <f>FBiH!C30+RS!C30</f>
        <v>105</v>
      </c>
      <c r="D30" s="55">
        <f t="shared" si="0"/>
        <v>0.33250997529925896</v>
      </c>
      <c r="E30" s="30">
        <f>FBiH!E30+RS!E30</f>
        <v>33782.93</v>
      </c>
      <c r="F30" s="58">
        <f t="shared" si="1"/>
        <v>4.7116512753700816E-2</v>
      </c>
    </row>
    <row r="31" spans="1:6" x14ac:dyDescent="0.25">
      <c r="A31" s="36" t="s">
        <v>23</v>
      </c>
      <c r="B31" s="7" t="s">
        <v>42</v>
      </c>
      <c r="C31" s="31">
        <f>SUM(C13:C30)</f>
        <v>28767</v>
      </c>
      <c r="D31" s="56">
        <f t="shared" si="0"/>
        <v>91.098232946988418</v>
      </c>
      <c r="E31" s="31">
        <f>SUM(E13:E30)</f>
        <v>57629153.670000002</v>
      </c>
      <c r="F31" s="59">
        <f t="shared" si="1"/>
        <v>80.374459938126705</v>
      </c>
    </row>
    <row r="32" spans="1:6" x14ac:dyDescent="0.25">
      <c r="A32" s="37" t="s">
        <v>22</v>
      </c>
      <c r="B32" s="5" t="s">
        <v>43</v>
      </c>
      <c r="C32" s="30">
        <f>FBiH!C32+RS!C32</f>
        <v>2245</v>
      </c>
      <c r="D32" s="55">
        <f t="shared" si="0"/>
        <v>7.1093799480651088</v>
      </c>
      <c r="E32" s="30">
        <f>FBiH!E32+RS!E32</f>
        <v>13292021.629999999</v>
      </c>
      <c r="F32" s="58">
        <f t="shared" si="1"/>
        <v>18.538170213547552</v>
      </c>
    </row>
    <row r="33" spans="1:6" x14ac:dyDescent="0.25">
      <c r="A33" s="37" t="s">
        <v>20</v>
      </c>
      <c r="B33" s="6" t="s">
        <v>44</v>
      </c>
      <c r="C33" s="30">
        <f>FBiH!C33+RS!C33</f>
        <v>23</v>
      </c>
      <c r="D33" s="55">
        <f t="shared" si="0"/>
        <v>7.2835518398885302E-2</v>
      </c>
      <c r="E33" s="30">
        <f>FBiH!E33+RS!E33</f>
        <v>58692.47</v>
      </c>
      <c r="F33" s="58">
        <f t="shared" si="1"/>
        <v>8.1857450235997956E-2</v>
      </c>
    </row>
    <row r="34" spans="1:6" x14ac:dyDescent="0.25">
      <c r="A34" s="37" t="s">
        <v>21</v>
      </c>
      <c r="B34" s="16" t="s">
        <v>45</v>
      </c>
      <c r="C34" s="30">
        <f>FBiH!C34+RS!C34</f>
        <v>543</v>
      </c>
      <c r="D34" s="55">
        <f t="shared" si="0"/>
        <v>1.7195515865475963</v>
      </c>
      <c r="E34" s="30">
        <f>FBiH!E34+RS!E34</f>
        <v>720960.72</v>
      </c>
      <c r="F34" s="58">
        <f t="shared" si="1"/>
        <v>1.0055123980897251</v>
      </c>
    </row>
    <row r="35" spans="1:6" ht="15.75" customHeight="1" x14ac:dyDescent="0.25">
      <c r="A35" s="38" t="s">
        <v>19</v>
      </c>
      <c r="B35" s="16" t="s">
        <v>46</v>
      </c>
      <c r="C35" s="30">
        <f>FBiH!C35+RS!C35</f>
        <v>0</v>
      </c>
      <c r="D35" s="55">
        <f t="shared" si="0"/>
        <v>0</v>
      </c>
      <c r="E35" s="30">
        <f>FBiH!E35+RS!E35</f>
        <v>0</v>
      </c>
      <c r="F35" s="58">
        <f t="shared" si="1"/>
        <v>0</v>
      </c>
    </row>
    <row r="36" spans="1:6" x14ac:dyDescent="0.25">
      <c r="A36" s="39" t="s">
        <v>18</v>
      </c>
      <c r="B36" s="8" t="s">
        <v>47</v>
      </c>
      <c r="C36" s="32">
        <f>SUM(C32:C35)</f>
        <v>2811</v>
      </c>
      <c r="D36" s="2">
        <f t="shared" si="0"/>
        <v>8.9017670530115911</v>
      </c>
      <c r="E36" s="33">
        <f>SUM(E32:E35)</f>
        <v>14071674.82</v>
      </c>
      <c r="F36" s="52">
        <f t="shared" si="1"/>
        <v>19.625540061873277</v>
      </c>
    </row>
    <row r="37" spans="1:6" x14ac:dyDescent="0.25">
      <c r="A37" s="17" t="s">
        <v>24</v>
      </c>
      <c r="B37" s="18" t="s">
        <v>48</v>
      </c>
      <c r="C37" s="60">
        <f>C31+C36</f>
        <v>31578</v>
      </c>
      <c r="D37" s="21">
        <f>D31+D36</f>
        <v>100.00000000000001</v>
      </c>
      <c r="E37" s="60">
        <f>E31+E36</f>
        <v>71700828.49000001</v>
      </c>
      <c r="F37" s="48">
        <f>(F31+F36)</f>
        <v>99.999999999999986</v>
      </c>
    </row>
    <row r="40" spans="1:6" x14ac:dyDescent="0.25"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8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6"/>
      <c r="D46" s="27"/>
      <c r="E46" s="27"/>
    </row>
    <row r="47" spans="1:6" x14ac:dyDescent="0.25">
      <c r="B47" s="20"/>
      <c r="C47" s="27"/>
      <c r="D47" s="27"/>
      <c r="E47" s="27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5" spans="1:8" x14ac:dyDescent="0.25">
      <c r="D5" s="9"/>
      <c r="E5" s="9"/>
      <c r="F5" s="9"/>
    </row>
    <row r="6" spans="1:8" x14ac:dyDescent="0.25">
      <c r="A6" s="40" t="s">
        <v>54</v>
      </c>
      <c r="C6" s="15"/>
      <c r="D6" s="3"/>
      <c r="E6" s="3"/>
      <c r="F6" s="3"/>
    </row>
    <row r="7" spans="1:8" x14ac:dyDescent="0.25">
      <c r="A7" s="40"/>
      <c r="C7" s="15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2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3" t="s">
        <v>49</v>
      </c>
      <c r="B11" s="64"/>
      <c r="C11" s="41" t="s">
        <v>51</v>
      </c>
      <c r="D11" s="41" t="s">
        <v>50</v>
      </c>
      <c r="E11" s="41" t="s">
        <v>52</v>
      </c>
      <c r="F11" s="44" t="s">
        <v>50</v>
      </c>
    </row>
    <row r="12" spans="1:8" ht="31.5" customHeight="1" thickBot="1" x14ac:dyDescent="0.3">
      <c r="A12" s="45"/>
      <c r="B12" s="65"/>
      <c r="C12" s="46" t="s">
        <v>56</v>
      </c>
      <c r="D12" s="46" t="s">
        <v>25</v>
      </c>
      <c r="E12" s="46" t="s">
        <v>56</v>
      </c>
      <c r="F12" s="47" t="s">
        <v>25</v>
      </c>
    </row>
    <row r="13" spans="1:8" x14ac:dyDescent="0.25">
      <c r="A13" s="35" t="s">
        <v>0</v>
      </c>
      <c r="B13" s="13" t="s">
        <v>27</v>
      </c>
      <c r="C13" s="30">
        <v>2669</v>
      </c>
      <c r="D13" s="55">
        <f t="shared" ref="D13:D36" si="0">C13/C$37*100</f>
        <v>10.971348707197764</v>
      </c>
      <c r="E13" s="30">
        <v>4208898</v>
      </c>
      <c r="F13" s="57">
        <f>E13/E$37*100</f>
        <v>7.6937637453498811</v>
      </c>
    </row>
    <row r="14" spans="1:8" x14ac:dyDescent="0.25">
      <c r="A14" s="35" t="s">
        <v>1</v>
      </c>
      <c r="B14" s="13" t="s">
        <v>28</v>
      </c>
      <c r="C14" s="30">
        <v>4809</v>
      </c>
      <c r="D14" s="55">
        <f t="shared" si="0"/>
        <v>19.768158835861389</v>
      </c>
      <c r="E14" s="30">
        <v>986988</v>
      </c>
      <c r="F14" s="58">
        <f t="shared" ref="F14" si="1">E14/E$37*100</f>
        <v>1.8041901921822263</v>
      </c>
      <c r="H14" s="1"/>
    </row>
    <row r="15" spans="1:8" x14ac:dyDescent="0.25">
      <c r="A15" s="35" t="s">
        <v>2</v>
      </c>
      <c r="B15" s="13" t="s">
        <v>29</v>
      </c>
      <c r="C15" s="30">
        <v>5073</v>
      </c>
      <c r="D15" s="55">
        <f t="shared" si="0"/>
        <v>20.853372795659144</v>
      </c>
      <c r="E15" s="30">
        <v>9705185</v>
      </c>
      <c r="F15" s="58">
        <f t="shared" ref="F15" si="2">E15/E$37*100</f>
        <v>17.740843445223305</v>
      </c>
    </row>
    <row r="16" spans="1:8" x14ac:dyDescent="0.25">
      <c r="A16" s="35" t="s">
        <v>3</v>
      </c>
      <c r="B16" s="13" t="s">
        <v>30</v>
      </c>
      <c r="C16" s="30">
        <v>0</v>
      </c>
      <c r="D16" s="55">
        <f t="shared" si="0"/>
        <v>0</v>
      </c>
      <c r="E16" s="30">
        <v>0</v>
      </c>
      <c r="F16" s="58">
        <f>E16/E$37*100</f>
        <v>0</v>
      </c>
    </row>
    <row r="17" spans="1:6" x14ac:dyDescent="0.25">
      <c r="A17" s="35" t="s">
        <v>4</v>
      </c>
      <c r="B17" s="13" t="s">
        <v>31</v>
      </c>
      <c r="C17" s="30">
        <v>0</v>
      </c>
      <c r="D17" s="55">
        <f t="shared" si="0"/>
        <v>0</v>
      </c>
      <c r="E17" s="30">
        <v>0</v>
      </c>
      <c r="F17" s="58">
        <f t="shared" ref="F17" si="3">E17/E$37*100</f>
        <v>0</v>
      </c>
    </row>
    <row r="18" spans="1:6" x14ac:dyDescent="0.25">
      <c r="A18" s="35" t="s">
        <v>5</v>
      </c>
      <c r="B18" s="13" t="s">
        <v>32</v>
      </c>
      <c r="C18" s="30">
        <v>0</v>
      </c>
      <c r="D18" s="55">
        <f t="shared" si="0"/>
        <v>0</v>
      </c>
      <c r="E18" s="30">
        <v>0</v>
      </c>
      <c r="F18" s="58">
        <f t="shared" ref="F18" si="4">E18/E$37*100</f>
        <v>0</v>
      </c>
    </row>
    <row r="19" spans="1:6" x14ac:dyDescent="0.25">
      <c r="A19" s="35" t="s">
        <v>6</v>
      </c>
      <c r="B19" s="13" t="s">
        <v>57</v>
      </c>
      <c r="C19" s="30">
        <v>17</v>
      </c>
      <c r="D19" s="55">
        <f t="shared" si="0"/>
        <v>6.9881201956673647E-2</v>
      </c>
      <c r="E19" s="30">
        <v>88827</v>
      </c>
      <c r="F19" s="58">
        <f t="shared" ref="F19" si="5">E19/E$37*100</f>
        <v>0.16237360758283853</v>
      </c>
    </row>
    <row r="20" spans="1:6" x14ac:dyDescent="0.25">
      <c r="A20" s="35" t="s">
        <v>7</v>
      </c>
      <c r="B20" s="13" t="s">
        <v>33</v>
      </c>
      <c r="C20" s="30">
        <v>479</v>
      </c>
      <c r="D20" s="55">
        <f t="shared" si="0"/>
        <v>1.9690056316027458</v>
      </c>
      <c r="E20" s="30">
        <v>3287727</v>
      </c>
      <c r="F20" s="58">
        <f>E20/E$37*100</f>
        <v>6.009885437282616</v>
      </c>
    </row>
    <row r="21" spans="1:6" x14ac:dyDescent="0.25">
      <c r="A21" s="35" t="s">
        <v>8</v>
      </c>
      <c r="B21" s="13" t="s">
        <v>34</v>
      </c>
      <c r="C21" s="30">
        <v>641</v>
      </c>
      <c r="D21" s="55">
        <f t="shared" si="0"/>
        <v>2.6349323796604596</v>
      </c>
      <c r="E21" s="30">
        <v>1017376</v>
      </c>
      <c r="F21" s="58">
        <f t="shared" ref="F21" si="6">E21/E$37*100</f>
        <v>1.8597387212018635</v>
      </c>
    </row>
    <row r="22" spans="1:6" s="19" customFormat="1" x14ac:dyDescent="0.25">
      <c r="A22" s="35" t="s">
        <v>9</v>
      </c>
      <c r="B22" s="13" t="s">
        <v>35</v>
      </c>
      <c r="C22" s="30">
        <v>7747</v>
      </c>
      <c r="D22" s="55">
        <f t="shared" si="0"/>
        <v>31.845274797550051</v>
      </c>
      <c r="E22" s="30">
        <v>21821788</v>
      </c>
      <c r="F22" s="58">
        <f t="shared" ref="F22" si="7">E22/E$37*100</f>
        <v>39.88970067060572</v>
      </c>
    </row>
    <row r="23" spans="1:6" s="19" customFormat="1" x14ac:dyDescent="0.25">
      <c r="A23" s="35" t="s">
        <v>10</v>
      </c>
      <c r="B23" s="13" t="s">
        <v>36</v>
      </c>
      <c r="C23" s="30">
        <v>0</v>
      </c>
      <c r="D23" s="55">
        <f t="shared" si="0"/>
        <v>0</v>
      </c>
      <c r="E23" s="30">
        <v>0</v>
      </c>
      <c r="F23" s="58">
        <f t="shared" ref="F23" si="8">E23/E$37*100</f>
        <v>0</v>
      </c>
    </row>
    <row r="24" spans="1:6" x14ac:dyDescent="0.25">
      <c r="A24" s="35" t="s">
        <v>11</v>
      </c>
      <c r="B24" s="13" t="s">
        <v>37</v>
      </c>
      <c r="C24" s="30">
        <v>0</v>
      </c>
      <c r="D24" s="55">
        <f t="shared" si="0"/>
        <v>0</v>
      </c>
      <c r="E24" s="30">
        <v>0</v>
      </c>
      <c r="F24" s="58">
        <f t="shared" ref="F24" si="9">E24/E$37*100</f>
        <v>0</v>
      </c>
    </row>
    <row r="25" spans="1:6" x14ac:dyDescent="0.25">
      <c r="A25" s="35" t="s">
        <v>12</v>
      </c>
      <c r="B25" s="13" t="s">
        <v>38</v>
      </c>
      <c r="C25" s="30">
        <v>99</v>
      </c>
      <c r="D25" s="55">
        <f t="shared" si="0"/>
        <v>0.4069552349241583</v>
      </c>
      <c r="E25" s="30">
        <v>387369</v>
      </c>
      <c r="F25" s="58">
        <f>E25/E$37*100</f>
        <v>0.70810116288692149</v>
      </c>
    </row>
    <row r="26" spans="1:6" x14ac:dyDescent="0.25">
      <c r="A26" s="35" t="s">
        <v>13</v>
      </c>
      <c r="B26" s="13" t="s">
        <v>39</v>
      </c>
      <c r="C26" s="30">
        <v>129</v>
      </c>
      <c r="D26" s="55">
        <f t="shared" si="0"/>
        <v>0.53027500308299425</v>
      </c>
      <c r="E26" s="30">
        <v>446826</v>
      </c>
      <c r="F26" s="58">
        <f t="shared" ref="F26" si="10">E26/E$37*100</f>
        <v>0.81678712082823235</v>
      </c>
    </row>
    <row r="27" spans="1:6" x14ac:dyDescent="0.25">
      <c r="A27" s="35" t="s">
        <v>14</v>
      </c>
      <c r="B27" s="13" t="s">
        <v>58</v>
      </c>
      <c r="C27" s="30">
        <v>30</v>
      </c>
      <c r="D27" s="55">
        <f t="shared" si="0"/>
        <v>0.12331976815883586</v>
      </c>
      <c r="E27" s="30">
        <v>21050</v>
      </c>
      <c r="F27" s="58">
        <f t="shared" ref="F27" si="11">E27/E$37*100</f>
        <v>3.8478890873481608E-2</v>
      </c>
    </row>
    <row r="28" spans="1:6" x14ac:dyDescent="0.25">
      <c r="A28" s="35" t="s">
        <v>15</v>
      </c>
      <c r="B28" s="13" t="s">
        <v>59</v>
      </c>
      <c r="C28" s="30">
        <v>90</v>
      </c>
      <c r="D28" s="55">
        <f t="shared" si="0"/>
        <v>0.3699593044765076</v>
      </c>
      <c r="E28" s="30">
        <v>204880</v>
      </c>
      <c r="F28" s="58">
        <f>E28/E$37*100</f>
        <v>0.37451568466313118</v>
      </c>
    </row>
    <row r="29" spans="1:6" x14ac:dyDescent="0.25">
      <c r="A29" s="35" t="s">
        <v>16</v>
      </c>
      <c r="B29" s="13" t="s">
        <v>40</v>
      </c>
      <c r="C29" s="30">
        <v>0</v>
      </c>
      <c r="D29" s="55">
        <f t="shared" si="0"/>
        <v>0</v>
      </c>
      <c r="E29" s="30">
        <v>0</v>
      </c>
      <c r="F29" s="58">
        <f t="shared" ref="F29" si="12">E29/E$37*100</f>
        <v>0</v>
      </c>
    </row>
    <row r="30" spans="1:6" x14ac:dyDescent="0.25">
      <c r="A30" s="35" t="s">
        <v>17</v>
      </c>
      <c r="B30" s="13" t="s">
        <v>41</v>
      </c>
      <c r="C30" s="30">
        <v>103</v>
      </c>
      <c r="D30" s="55">
        <f t="shared" si="0"/>
        <v>0.4233978706786698</v>
      </c>
      <c r="E30" s="30">
        <v>33184</v>
      </c>
      <c r="F30" s="58">
        <f t="shared" ref="F30" si="13">E30/E$37*100</f>
        <v>6.0659549394090913E-2</v>
      </c>
    </row>
    <row r="31" spans="1:6" x14ac:dyDescent="0.25">
      <c r="A31" s="36" t="s">
        <v>23</v>
      </c>
      <c r="B31" s="7" t="s">
        <v>42</v>
      </c>
      <c r="C31" s="31">
        <f>SUM(C13:C30)</f>
        <v>21886</v>
      </c>
      <c r="D31" s="56">
        <f t="shared" si="0"/>
        <v>89.965881530809384</v>
      </c>
      <c r="E31" s="31">
        <f>SUM(E13:E30)</f>
        <v>42210098</v>
      </c>
      <c r="F31" s="59">
        <f>E31/E$37*100</f>
        <v>77.159038228074323</v>
      </c>
    </row>
    <row r="32" spans="1:6" x14ac:dyDescent="0.25">
      <c r="A32" s="37" t="s">
        <v>22</v>
      </c>
      <c r="B32" s="5" t="s">
        <v>43</v>
      </c>
      <c r="C32" s="30">
        <v>1989</v>
      </c>
      <c r="D32" s="55">
        <f t="shared" si="0"/>
        <v>8.1761006289308167</v>
      </c>
      <c r="E32" s="30">
        <v>11945994</v>
      </c>
      <c r="F32" s="58">
        <f>E32/E$37*100</f>
        <v>21.836988099822616</v>
      </c>
    </row>
    <row r="33" spans="1:6" x14ac:dyDescent="0.25">
      <c r="A33" s="37" t="s">
        <v>20</v>
      </c>
      <c r="B33" s="6" t="s">
        <v>44</v>
      </c>
      <c r="C33" s="30">
        <v>23</v>
      </c>
      <c r="D33" s="55">
        <f t="shared" si="0"/>
        <v>9.454515558844083E-2</v>
      </c>
      <c r="E33" s="30">
        <v>58026</v>
      </c>
      <c r="F33" s="58">
        <f t="shared" ref="F33" si="14">E33/E$37*100</f>
        <v>0.1060701245522396</v>
      </c>
    </row>
    <row r="34" spans="1:6" x14ac:dyDescent="0.25">
      <c r="A34" s="37" t="s">
        <v>21</v>
      </c>
      <c r="B34" s="16" t="s">
        <v>45</v>
      </c>
      <c r="C34" s="30">
        <v>429</v>
      </c>
      <c r="D34" s="55">
        <f t="shared" si="0"/>
        <v>1.7634726846713529</v>
      </c>
      <c r="E34" s="30">
        <v>491201</v>
      </c>
      <c r="F34" s="58">
        <f t="shared" ref="F34" si="15">E34/E$37*100</f>
        <v>0.89790354755083324</v>
      </c>
    </row>
    <row r="35" spans="1:6" ht="15.75" customHeight="1" x14ac:dyDescent="0.25">
      <c r="A35" s="38" t="s">
        <v>19</v>
      </c>
      <c r="B35" s="16" t="s">
        <v>46</v>
      </c>
      <c r="C35" s="30">
        <v>0</v>
      </c>
      <c r="D35" s="55">
        <f t="shared" si="0"/>
        <v>0</v>
      </c>
      <c r="E35" s="30">
        <v>0</v>
      </c>
      <c r="F35" s="58">
        <f t="shared" ref="F35" si="16">E35/E$37*100</f>
        <v>0</v>
      </c>
    </row>
    <row r="36" spans="1:6" x14ac:dyDescent="0.25">
      <c r="A36" s="39" t="s">
        <v>18</v>
      </c>
      <c r="B36" s="8" t="s">
        <v>47</v>
      </c>
      <c r="C36" s="32">
        <f>SUM(C32:C35)</f>
        <v>2441</v>
      </c>
      <c r="D36" s="2">
        <f t="shared" si="0"/>
        <v>10.034118469190611</v>
      </c>
      <c r="E36" s="33">
        <f>SUM(E32:E35)</f>
        <v>12495221</v>
      </c>
      <c r="F36" s="52">
        <f>E36/E$37*100</f>
        <v>22.840961771925688</v>
      </c>
    </row>
    <row r="37" spans="1:6" x14ac:dyDescent="0.25">
      <c r="A37" s="17" t="s">
        <v>24</v>
      </c>
      <c r="B37" s="18" t="s">
        <v>48</v>
      </c>
      <c r="C37" s="60">
        <f>C31+C36</f>
        <v>24327</v>
      </c>
      <c r="D37" s="21">
        <f>D31+D36</f>
        <v>100</v>
      </c>
      <c r="E37" s="60">
        <f>E31+E36</f>
        <v>54705319</v>
      </c>
      <c r="F37" s="54">
        <f>F31+F36</f>
        <v>100.00000000000001</v>
      </c>
    </row>
    <row r="40" spans="1:6" x14ac:dyDescent="0.25">
      <c r="A40" t="s">
        <v>61</v>
      </c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7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7"/>
      <c r="D46" s="27"/>
      <c r="E46" s="27"/>
    </row>
    <row r="47" spans="1:6" x14ac:dyDescent="0.25">
      <c r="B47" s="20"/>
      <c r="C47" s="27"/>
      <c r="D47" s="27"/>
      <c r="E47" s="2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2"/>
    </row>
    <row r="3" spans="1:8" x14ac:dyDescent="0.25">
      <c r="D3" s="9"/>
      <c r="E3" s="9"/>
      <c r="F3" s="9"/>
    </row>
    <row r="4" spans="1:8" x14ac:dyDescent="0.25">
      <c r="D4" s="9"/>
      <c r="E4" s="9"/>
      <c r="F4" s="9"/>
    </row>
    <row r="5" spans="1:8" x14ac:dyDescent="0.25">
      <c r="C5" s="15"/>
      <c r="D5" s="3"/>
      <c r="E5" s="3"/>
      <c r="F5" s="3"/>
    </row>
    <row r="6" spans="1:8" x14ac:dyDescent="0.25">
      <c r="A6" s="40" t="s">
        <v>55</v>
      </c>
      <c r="C6" s="4"/>
      <c r="D6" s="4"/>
      <c r="E6" s="4"/>
      <c r="F6" s="4"/>
    </row>
    <row r="7" spans="1:8" x14ac:dyDescent="0.25">
      <c r="A7" s="40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2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3" t="s">
        <v>49</v>
      </c>
      <c r="B11" s="64"/>
      <c r="C11" s="41" t="s">
        <v>51</v>
      </c>
      <c r="D11" s="41" t="s">
        <v>50</v>
      </c>
      <c r="E11" s="41" t="s">
        <v>52</v>
      </c>
      <c r="F11" s="44" t="s">
        <v>50</v>
      </c>
    </row>
    <row r="12" spans="1:8" ht="31.5" customHeight="1" thickBot="1" x14ac:dyDescent="0.3">
      <c r="A12" s="45"/>
      <c r="B12" s="65"/>
      <c r="C12" s="46" t="s">
        <v>56</v>
      </c>
      <c r="D12" s="46" t="s">
        <v>25</v>
      </c>
      <c r="E12" s="46" t="s">
        <v>56</v>
      </c>
      <c r="F12" s="47" t="s">
        <v>25</v>
      </c>
    </row>
    <row r="13" spans="1:8" x14ac:dyDescent="0.25">
      <c r="A13" s="35" t="s">
        <v>0</v>
      </c>
      <c r="B13" s="13" t="s">
        <v>27</v>
      </c>
      <c r="C13" s="30">
        <v>1575</v>
      </c>
      <c r="D13" s="55">
        <f>C13/C$36*100</f>
        <v>425.67567567567568</v>
      </c>
      <c r="E13" s="30">
        <v>1507386.1699999997</v>
      </c>
      <c r="F13" s="57">
        <f>E13/E$36*100</f>
        <v>95.618796496049583</v>
      </c>
    </row>
    <row r="14" spans="1:8" x14ac:dyDescent="0.25">
      <c r="A14" s="35" t="s">
        <v>1</v>
      </c>
      <c r="B14" s="13" t="s">
        <v>28</v>
      </c>
      <c r="C14" s="30">
        <v>191</v>
      </c>
      <c r="D14" s="55">
        <f t="shared" ref="D14:F29" si="0">C14/C$36*100</f>
        <v>51.621621621621614</v>
      </c>
      <c r="E14" s="30">
        <v>136681.82999999999</v>
      </c>
      <c r="F14" s="58">
        <f t="shared" si="0"/>
        <v>8.6702083033424984</v>
      </c>
      <c r="H14" s="1"/>
    </row>
    <row r="15" spans="1:8" x14ac:dyDescent="0.25">
      <c r="A15" s="35" t="s">
        <v>2</v>
      </c>
      <c r="B15" s="13" t="s">
        <v>29</v>
      </c>
      <c r="C15" s="30">
        <v>1159</v>
      </c>
      <c r="D15" s="55">
        <f t="shared" si="0"/>
        <v>313.24324324324328</v>
      </c>
      <c r="E15" s="30">
        <v>2427129.8499999996</v>
      </c>
      <c r="F15" s="58">
        <f t="shared" si="0"/>
        <v>153.96136691146461</v>
      </c>
    </row>
    <row r="16" spans="1:8" x14ac:dyDescent="0.25">
      <c r="A16" s="35" t="s">
        <v>3</v>
      </c>
      <c r="B16" s="13" t="s">
        <v>30</v>
      </c>
      <c r="C16" s="30">
        <v>0</v>
      </c>
      <c r="D16" s="55">
        <f t="shared" si="0"/>
        <v>0</v>
      </c>
      <c r="E16" s="30">
        <v>0</v>
      </c>
      <c r="F16" s="58">
        <f t="shared" si="0"/>
        <v>0</v>
      </c>
    </row>
    <row r="17" spans="1:6" x14ac:dyDescent="0.25">
      <c r="A17" s="35" t="s">
        <v>4</v>
      </c>
      <c r="B17" s="13" t="s">
        <v>31</v>
      </c>
      <c r="C17" s="30">
        <v>0</v>
      </c>
      <c r="D17" s="55">
        <f t="shared" si="0"/>
        <v>0</v>
      </c>
      <c r="E17" s="30">
        <v>0</v>
      </c>
      <c r="F17" s="58">
        <f t="shared" si="0"/>
        <v>0</v>
      </c>
    </row>
    <row r="18" spans="1:6" x14ac:dyDescent="0.25">
      <c r="A18" s="35" t="s">
        <v>5</v>
      </c>
      <c r="B18" s="13" t="s">
        <v>32</v>
      </c>
      <c r="C18" s="30">
        <v>0</v>
      </c>
      <c r="D18" s="55">
        <f>C18/C$36*100</f>
        <v>0</v>
      </c>
      <c r="E18" s="30">
        <v>0</v>
      </c>
      <c r="F18" s="58">
        <f>E18/E$36*100</f>
        <v>0</v>
      </c>
    </row>
    <row r="19" spans="1:6" x14ac:dyDescent="0.25">
      <c r="A19" s="35" t="s">
        <v>6</v>
      </c>
      <c r="B19" s="13" t="s">
        <v>57</v>
      </c>
      <c r="C19" s="30">
        <v>2</v>
      </c>
      <c r="D19" s="55">
        <f t="shared" si="0"/>
        <v>0.54054054054054057</v>
      </c>
      <c r="E19" s="30">
        <v>19322.079999999998</v>
      </c>
      <c r="F19" s="58">
        <f t="shared" si="0"/>
        <v>1.2256673652514605</v>
      </c>
    </row>
    <row r="20" spans="1:6" x14ac:dyDescent="0.25">
      <c r="A20" s="35" t="s">
        <v>7</v>
      </c>
      <c r="B20" s="13" t="s">
        <v>33</v>
      </c>
      <c r="C20" s="30">
        <v>66</v>
      </c>
      <c r="D20" s="55">
        <f t="shared" si="0"/>
        <v>17.837837837837839</v>
      </c>
      <c r="E20" s="30">
        <v>894383.17</v>
      </c>
      <c r="F20" s="58">
        <f t="shared" si="0"/>
        <v>56.733864237139542</v>
      </c>
    </row>
    <row r="21" spans="1:6" x14ac:dyDescent="0.25">
      <c r="A21" s="35" t="s">
        <v>8</v>
      </c>
      <c r="B21" s="13" t="s">
        <v>34</v>
      </c>
      <c r="C21" s="30">
        <v>211</v>
      </c>
      <c r="D21" s="55">
        <f t="shared" si="0"/>
        <v>57.027027027027025</v>
      </c>
      <c r="E21" s="30">
        <v>390763.64</v>
      </c>
      <c r="F21" s="58">
        <f t="shared" si="0"/>
        <v>24.787509474904891</v>
      </c>
    </row>
    <row r="22" spans="1:6" s="19" customFormat="1" x14ac:dyDescent="0.25">
      <c r="A22" s="35" t="s">
        <v>9</v>
      </c>
      <c r="B22" s="13" t="s">
        <v>35</v>
      </c>
      <c r="C22" s="30">
        <v>3638</v>
      </c>
      <c r="D22" s="55">
        <f t="shared" si="0"/>
        <v>983.24324324324323</v>
      </c>
      <c r="E22" s="30">
        <v>9925135.9199999999</v>
      </c>
      <c r="F22" s="58">
        <f t="shared" si="0"/>
        <v>629.58621394948318</v>
      </c>
    </row>
    <row r="23" spans="1:6" s="19" customFormat="1" x14ac:dyDescent="0.25">
      <c r="A23" s="35" t="s">
        <v>10</v>
      </c>
      <c r="B23" s="13" t="s">
        <v>36</v>
      </c>
      <c r="C23" s="30">
        <v>0</v>
      </c>
      <c r="D23" s="55">
        <f t="shared" si="0"/>
        <v>0</v>
      </c>
      <c r="E23" s="30">
        <v>0</v>
      </c>
      <c r="F23" s="58">
        <f t="shared" si="0"/>
        <v>0</v>
      </c>
    </row>
    <row r="24" spans="1:6" x14ac:dyDescent="0.25">
      <c r="A24" s="35" t="s">
        <v>11</v>
      </c>
      <c r="B24" s="13" t="s">
        <v>37</v>
      </c>
      <c r="C24" s="30">
        <v>0</v>
      </c>
      <c r="D24" s="55">
        <f>C24/C$36*100</f>
        <v>0</v>
      </c>
      <c r="E24" s="30">
        <v>0</v>
      </c>
      <c r="F24" s="58">
        <f>E24/E$36*100</f>
        <v>0</v>
      </c>
    </row>
    <row r="25" spans="1:6" x14ac:dyDescent="0.25">
      <c r="A25" s="35" t="s">
        <v>12</v>
      </c>
      <c r="B25" s="13" t="s">
        <v>38</v>
      </c>
      <c r="C25" s="30">
        <v>16</v>
      </c>
      <c r="D25" s="55">
        <f t="shared" si="0"/>
        <v>4.3243243243243246</v>
      </c>
      <c r="E25" s="30">
        <v>69284.58</v>
      </c>
      <c r="F25" s="58">
        <f t="shared" si="0"/>
        <v>4.3949641353909126</v>
      </c>
    </row>
    <row r="26" spans="1:6" x14ac:dyDescent="0.25">
      <c r="A26" s="35" t="s">
        <v>13</v>
      </c>
      <c r="B26" s="13" t="s">
        <v>39</v>
      </c>
      <c r="C26" s="30">
        <v>5</v>
      </c>
      <c r="D26" s="55">
        <f t="shared" si="0"/>
        <v>1.3513513513513513</v>
      </c>
      <c r="E26" s="30">
        <v>28125.010000000002</v>
      </c>
      <c r="F26" s="58">
        <f t="shared" si="0"/>
        <v>1.7840681181514093</v>
      </c>
    </row>
    <row r="27" spans="1:6" x14ac:dyDescent="0.25">
      <c r="A27" s="35" t="s">
        <v>14</v>
      </c>
      <c r="B27" s="13" t="s">
        <v>58</v>
      </c>
      <c r="C27" s="30">
        <v>1</v>
      </c>
      <c r="D27" s="55">
        <f t="shared" si="0"/>
        <v>0.27027027027027029</v>
      </c>
      <c r="E27" s="30">
        <v>860.81</v>
      </c>
      <c r="F27" s="58">
        <f t="shared" si="0"/>
        <v>5.4604200204227994E-2</v>
      </c>
    </row>
    <row r="28" spans="1:6" x14ac:dyDescent="0.25">
      <c r="A28" s="35" t="s">
        <v>15</v>
      </c>
      <c r="B28" s="13" t="s">
        <v>59</v>
      </c>
      <c r="C28" s="30">
        <v>15</v>
      </c>
      <c r="D28" s="55">
        <f t="shared" si="0"/>
        <v>4.0540540540540544</v>
      </c>
      <c r="E28" s="30">
        <v>19383.68</v>
      </c>
      <c r="F28" s="58">
        <f t="shared" si="0"/>
        <v>1.2295748695004591</v>
      </c>
    </row>
    <row r="29" spans="1:6" x14ac:dyDescent="0.25">
      <c r="A29" s="35" t="s">
        <v>16</v>
      </c>
      <c r="B29" s="13" t="s">
        <v>40</v>
      </c>
      <c r="C29" s="30">
        <v>0</v>
      </c>
      <c r="D29" s="55">
        <f t="shared" si="0"/>
        <v>0</v>
      </c>
      <c r="E29" s="30">
        <v>0</v>
      </c>
      <c r="F29" s="58">
        <f t="shared" si="0"/>
        <v>0</v>
      </c>
    </row>
    <row r="30" spans="1:6" x14ac:dyDescent="0.25">
      <c r="A30" s="35" t="s">
        <v>17</v>
      </c>
      <c r="B30" s="13" t="s">
        <v>41</v>
      </c>
      <c r="C30" s="30">
        <v>2</v>
      </c>
      <c r="D30" s="55">
        <f>C30/C$36*100</f>
        <v>0.54054054054054057</v>
      </c>
      <c r="E30" s="30">
        <v>598.92999999999995</v>
      </c>
      <c r="F30" s="58">
        <f>E30/E$36*100</f>
        <v>3.7992232465141287E-2</v>
      </c>
    </row>
    <row r="31" spans="1:6" x14ac:dyDescent="0.25">
      <c r="A31" s="36" t="s">
        <v>23</v>
      </c>
      <c r="B31" s="7" t="s">
        <v>42</v>
      </c>
      <c r="C31" s="31">
        <f>SUM(C13:C30)</f>
        <v>6881</v>
      </c>
      <c r="D31" s="56">
        <f>C31/C$37*100</f>
        <v>94.897255550958491</v>
      </c>
      <c r="E31" s="24">
        <f>SUM(E13:E30)</f>
        <v>15419055.67</v>
      </c>
      <c r="F31" s="59">
        <f>E31/E$37*100</f>
        <v>90.724292078871954</v>
      </c>
    </row>
    <row r="32" spans="1:6" x14ac:dyDescent="0.25">
      <c r="A32" s="37" t="s">
        <v>22</v>
      </c>
      <c r="B32" s="5" t="s">
        <v>43</v>
      </c>
      <c r="C32" s="30">
        <v>256</v>
      </c>
      <c r="D32" s="55">
        <f>C32/C$36*100</f>
        <v>69.189189189189193</v>
      </c>
      <c r="E32" s="53">
        <v>1346027.63</v>
      </c>
      <c r="F32" s="58">
        <f>E32/E$36*100</f>
        <v>85.383257848935912</v>
      </c>
    </row>
    <row r="33" spans="1:6" x14ac:dyDescent="0.25">
      <c r="A33" s="37" t="s">
        <v>20</v>
      </c>
      <c r="B33" s="6" t="s">
        <v>44</v>
      </c>
      <c r="C33" s="30">
        <v>0</v>
      </c>
      <c r="D33" s="55">
        <f t="shared" ref="D33:D35" si="1">C33/C$36*100</f>
        <v>0</v>
      </c>
      <c r="E33" s="53">
        <v>666.47</v>
      </c>
      <c r="F33" s="58">
        <f t="shared" ref="F33:F35" si="2">E33/E$36*100</f>
        <v>4.2276531766721852E-2</v>
      </c>
    </row>
    <row r="34" spans="1:6" x14ac:dyDescent="0.25">
      <c r="A34" s="37" t="s">
        <v>21</v>
      </c>
      <c r="B34" s="16" t="s">
        <v>45</v>
      </c>
      <c r="C34" s="30">
        <v>114</v>
      </c>
      <c r="D34" s="55">
        <f t="shared" si="1"/>
        <v>30.810810810810814</v>
      </c>
      <c r="E34" s="53">
        <v>229759.72</v>
      </c>
      <c r="F34" s="58">
        <f t="shared" si="2"/>
        <v>14.574465619297369</v>
      </c>
    </row>
    <row r="35" spans="1:6" ht="15.75" customHeight="1" x14ac:dyDescent="0.25">
      <c r="A35" s="38" t="s">
        <v>19</v>
      </c>
      <c r="B35" s="16" t="s">
        <v>46</v>
      </c>
      <c r="C35" s="30">
        <v>0</v>
      </c>
      <c r="D35" s="55">
        <f t="shared" si="1"/>
        <v>0</v>
      </c>
      <c r="E35" s="53">
        <v>0</v>
      </c>
      <c r="F35" s="58">
        <f t="shared" si="2"/>
        <v>0</v>
      </c>
    </row>
    <row r="36" spans="1:6" x14ac:dyDescent="0.25">
      <c r="A36" s="39" t="s">
        <v>18</v>
      </c>
      <c r="B36" s="8" t="s">
        <v>47</v>
      </c>
      <c r="C36" s="32">
        <f>SUM(C32:C35)</f>
        <v>370</v>
      </c>
      <c r="D36" s="56">
        <f>C36/C$37*100</f>
        <v>5.1027444490415119</v>
      </c>
      <c r="E36" s="33">
        <f>SUM(E32:E35)</f>
        <v>1576453.8199999998</v>
      </c>
      <c r="F36" s="49">
        <f>E36/E$37*100</f>
        <v>9.2757079211280526</v>
      </c>
    </row>
    <row r="37" spans="1:6" x14ac:dyDescent="0.25">
      <c r="A37" s="17" t="s">
        <v>24</v>
      </c>
      <c r="B37" s="18" t="s">
        <v>48</v>
      </c>
      <c r="C37" s="60">
        <f>C31+C36</f>
        <v>7251</v>
      </c>
      <c r="D37" s="21">
        <f>D31+D36</f>
        <v>100</v>
      </c>
      <c r="E37" s="60">
        <f>E31+E36</f>
        <v>16995509.489999998</v>
      </c>
      <c r="F37" s="21">
        <f>F31+F36</f>
        <v>100</v>
      </c>
    </row>
    <row r="40" spans="1:6" x14ac:dyDescent="0.25">
      <c r="A40" t="s">
        <v>60</v>
      </c>
      <c r="C40" s="26"/>
      <c r="D40" s="27"/>
      <c r="E40" s="25"/>
    </row>
    <row r="41" spans="1:6" x14ac:dyDescent="0.25">
      <c r="C41" s="26"/>
      <c r="D41" s="27"/>
      <c r="E41" s="25"/>
    </row>
    <row r="42" spans="1:6" x14ac:dyDescent="0.25">
      <c r="C42" s="27"/>
      <c r="D42" s="27"/>
      <c r="E42" s="27"/>
    </row>
    <row r="43" spans="1:6" x14ac:dyDescent="0.25">
      <c r="C43" s="27"/>
      <c r="D43" s="27"/>
      <c r="E43" s="25"/>
      <c r="F43" s="23"/>
    </row>
    <row r="44" spans="1:6" x14ac:dyDescent="0.25">
      <c r="C44" s="28"/>
      <c r="D44" s="27"/>
      <c r="E44" s="27"/>
    </row>
    <row r="45" spans="1:6" x14ac:dyDescent="0.25">
      <c r="C45" s="27"/>
      <c r="D45" s="27"/>
      <c r="E45" s="25"/>
    </row>
    <row r="46" spans="1:6" x14ac:dyDescent="0.25">
      <c r="C46" s="26"/>
      <c r="D46" s="27"/>
      <c r="E46" s="27"/>
    </row>
    <row r="47" spans="1:6" x14ac:dyDescent="0.25">
      <c r="B47" s="20"/>
      <c r="C47" s="27"/>
      <c r="D47" s="27"/>
      <c r="E47" s="2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2020-10-30T14:49:07Z</cp:lastPrinted>
  <dcterms:created xsi:type="dcterms:W3CDTF">2018-01-08T12:56:16Z</dcterms:created>
  <dcterms:modified xsi:type="dcterms:W3CDTF">2021-12-27T09:29:47Z</dcterms:modified>
</cp:coreProperties>
</file>