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5" windowWidth="19035" windowHeight="8085"/>
  </bookViews>
  <sheets>
    <sheet name="BiH" sheetId="41" r:id="rId1"/>
    <sheet name="FBiH" sheetId="42" r:id="rId2"/>
    <sheet name="RS" sheetId="43" r:id="rId3"/>
  </sheets>
  <calcPr calcId="145621"/>
</workbook>
</file>

<file path=xl/calcChain.xml><?xml version="1.0" encoding="utf-8"?>
<calcChain xmlns="http://schemas.openxmlformats.org/spreadsheetml/2006/main">
  <c r="F13" i="43" l="1"/>
  <c r="F14" i="43"/>
  <c r="F15" i="43"/>
  <c r="F16" i="43"/>
  <c r="F17" i="43"/>
  <c r="F18" i="43"/>
  <c r="F19" i="43"/>
  <c r="F20" i="43"/>
  <c r="F21" i="43"/>
  <c r="F22" i="43"/>
  <c r="F23" i="43"/>
  <c r="F24" i="43"/>
  <c r="F25" i="43"/>
  <c r="F12" i="43"/>
  <c r="F11" i="43"/>
  <c r="F26" i="43"/>
  <c r="M26" i="43" l="1"/>
  <c r="C26" i="43"/>
  <c r="M13" i="41" l="1"/>
  <c r="M11" i="41"/>
  <c r="E14" i="41"/>
  <c r="E13" i="41"/>
  <c r="K13" i="41"/>
  <c r="K15" i="41"/>
  <c r="K12" i="41"/>
  <c r="K11" i="41"/>
  <c r="C12" i="41"/>
  <c r="C37" i="41"/>
  <c r="C13" i="41"/>
  <c r="C14" i="41"/>
  <c r="G13" i="41"/>
  <c r="I13" i="41"/>
  <c r="E26" i="43"/>
  <c r="K12" i="43"/>
  <c r="K26" i="43" s="1"/>
  <c r="M12" i="43"/>
  <c r="M14" i="41" s="1"/>
  <c r="K14" i="41" l="1"/>
  <c r="K37" i="41" s="1"/>
  <c r="M37" i="41"/>
  <c r="E37" i="41"/>
  <c r="E36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2" i="41"/>
  <c r="E11" i="41"/>
  <c r="M11" i="43"/>
  <c r="I32" i="41"/>
  <c r="I14" i="41"/>
  <c r="I12" i="41"/>
  <c r="F13" i="41" l="1"/>
  <c r="M13" i="43"/>
  <c r="M14" i="43"/>
  <c r="M15" i="43"/>
  <c r="M16" i="43"/>
  <c r="M17" i="43"/>
  <c r="M18" i="43"/>
  <c r="M19" i="43"/>
  <c r="M20" i="43"/>
  <c r="M21" i="43"/>
  <c r="M22" i="43"/>
  <c r="M23" i="43"/>
  <c r="M24" i="43"/>
  <c r="M25" i="43"/>
  <c r="M36" i="41" s="1"/>
  <c r="M11" i="42" l="1"/>
  <c r="C22" i="42"/>
  <c r="D11" i="42" s="1"/>
  <c r="I22" i="42" l="1"/>
  <c r="K11" i="43" l="1"/>
  <c r="K13" i="43"/>
  <c r="K14" i="43"/>
  <c r="K15" i="43"/>
  <c r="K16" i="43"/>
  <c r="K17" i="43"/>
  <c r="K18" i="43"/>
  <c r="K19" i="43"/>
  <c r="K20" i="43"/>
  <c r="K21" i="43"/>
  <c r="K22" i="43"/>
  <c r="K23" i="43"/>
  <c r="K24" i="43"/>
  <c r="K25" i="43"/>
  <c r="G26" i="43"/>
  <c r="D11" i="43" l="1"/>
  <c r="D12" i="43"/>
  <c r="H13" i="43"/>
  <c r="H12" i="43"/>
  <c r="D22" i="43"/>
  <c r="D20" i="43"/>
  <c r="D16" i="43"/>
  <c r="D14" i="43"/>
  <c r="H24" i="43"/>
  <c r="H22" i="43"/>
  <c r="H20" i="43"/>
  <c r="H18" i="43"/>
  <c r="H16" i="43"/>
  <c r="H14" i="43"/>
  <c r="H11" i="43"/>
  <c r="D25" i="43"/>
  <c r="D23" i="43"/>
  <c r="D21" i="43"/>
  <c r="D19" i="43"/>
  <c r="D17" i="43"/>
  <c r="D15" i="43"/>
  <c r="D13" i="43"/>
  <c r="H25" i="43"/>
  <c r="H23" i="43"/>
  <c r="H21" i="43"/>
  <c r="H19" i="43"/>
  <c r="H17" i="43"/>
  <c r="H15" i="43"/>
  <c r="D24" i="43"/>
  <c r="D18" i="43"/>
  <c r="I36" i="41"/>
  <c r="I35" i="41"/>
  <c r="I34" i="41"/>
  <c r="I33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1" i="41"/>
  <c r="G36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2" i="41"/>
  <c r="G11" i="41"/>
  <c r="C36" i="41"/>
  <c r="C32" i="41"/>
  <c r="C31" i="41"/>
  <c r="C25" i="41"/>
  <c r="C26" i="41"/>
  <c r="C27" i="41"/>
  <c r="C28" i="41"/>
  <c r="C29" i="41"/>
  <c r="C24" i="41"/>
  <c r="C22" i="41"/>
  <c r="C21" i="41"/>
  <c r="C19" i="41"/>
  <c r="C18" i="41"/>
  <c r="C34" i="41"/>
  <c r="C35" i="41"/>
  <c r="C33" i="41"/>
  <c r="C30" i="41"/>
  <c r="C23" i="41"/>
  <c r="C20" i="41"/>
  <c r="C16" i="41"/>
  <c r="C17" i="41"/>
  <c r="C15" i="41"/>
  <c r="C11" i="41"/>
  <c r="L24" i="43" l="1"/>
  <c r="L12" i="43"/>
  <c r="I37" i="41"/>
  <c r="J13" i="41" s="1"/>
  <c r="L11" i="43"/>
  <c r="L20" i="43"/>
  <c r="L14" i="43"/>
  <c r="L15" i="43"/>
  <c r="L23" i="43"/>
  <c r="L16" i="43"/>
  <c r="L13" i="43"/>
  <c r="L19" i="43"/>
  <c r="L18" i="43"/>
  <c r="L17" i="43"/>
  <c r="L21" i="43"/>
  <c r="L25" i="43"/>
  <c r="L22" i="43"/>
  <c r="D26" i="43"/>
  <c r="H26" i="43"/>
  <c r="G37" i="41"/>
  <c r="H13" i="41" s="1"/>
  <c r="D13" i="41"/>
  <c r="L26" i="43" l="1"/>
  <c r="K12" i="42"/>
  <c r="K13" i="42"/>
  <c r="K14" i="42"/>
  <c r="K16" i="41" s="1"/>
  <c r="K15" i="42"/>
  <c r="K17" i="41" s="1"/>
  <c r="K16" i="42"/>
  <c r="K20" i="41" s="1"/>
  <c r="K17" i="42"/>
  <c r="K23" i="41" s="1"/>
  <c r="K18" i="42"/>
  <c r="K30" i="41" s="1"/>
  <c r="K19" i="42"/>
  <c r="K33" i="41" s="1"/>
  <c r="K20" i="42"/>
  <c r="K34" i="41" s="1"/>
  <c r="K21" i="42"/>
  <c r="K35" i="41" s="1"/>
  <c r="K11" i="42"/>
  <c r="D25" i="41"/>
  <c r="F25" i="41"/>
  <c r="H25" i="41"/>
  <c r="J25" i="41"/>
  <c r="D36" i="41" l="1"/>
  <c r="D34" i="41"/>
  <c r="D32" i="41"/>
  <c r="D30" i="41"/>
  <c r="D28" i="41"/>
  <c r="D26" i="41"/>
  <c r="F36" i="41"/>
  <c r="F34" i="41"/>
  <c r="F32" i="41"/>
  <c r="F30" i="41"/>
  <c r="F28" i="41"/>
  <c r="F26" i="41"/>
  <c r="H36" i="41"/>
  <c r="H34" i="41"/>
  <c r="H32" i="41"/>
  <c r="H30" i="41"/>
  <c r="H28" i="41"/>
  <c r="H26" i="41"/>
  <c r="J36" i="41"/>
  <c r="J34" i="41"/>
  <c r="J32" i="41"/>
  <c r="J30" i="41"/>
  <c r="J28" i="41"/>
  <c r="J26" i="41"/>
  <c r="D35" i="41"/>
  <c r="D33" i="41"/>
  <c r="D31" i="41"/>
  <c r="D29" i="41"/>
  <c r="D27" i="41"/>
  <c r="F35" i="41"/>
  <c r="F33" i="41"/>
  <c r="F31" i="41"/>
  <c r="F29" i="41"/>
  <c r="F27" i="41"/>
  <c r="H35" i="41"/>
  <c r="H33" i="41"/>
  <c r="H31" i="41"/>
  <c r="H29" i="41"/>
  <c r="H27" i="41"/>
  <c r="J35" i="41"/>
  <c r="J33" i="41"/>
  <c r="J31" i="41"/>
  <c r="J29" i="41"/>
  <c r="J27" i="41"/>
  <c r="J24" i="41"/>
  <c r="H24" i="41"/>
  <c r="F24" i="41"/>
  <c r="D24" i="41"/>
  <c r="J23" i="41"/>
  <c r="H23" i="41"/>
  <c r="F23" i="41"/>
  <c r="D23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2" i="41"/>
  <c r="H12" i="41"/>
  <c r="F12" i="41"/>
  <c r="D12" i="41"/>
  <c r="J11" i="41"/>
  <c r="H11" i="41"/>
  <c r="F11" i="41"/>
  <c r="D11" i="41"/>
  <c r="J20" i="42"/>
  <c r="G22" i="42"/>
  <c r="H21" i="42" s="1"/>
  <c r="E22" i="42"/>
  <c r="F20" i="42" s="1"/>
  <c r="M21" i="42"/>
  <c r="M35" i="41" s="1"/>
  <c r="M20" i="42"/>
  <c r="M34" i="41" s="1"/>
  <c r="M19" i="42"/>
  <c r="M33" i="41" s="1"/>
  <c r="M18" i="42"/>
  <c r="M30" i="41" s="1"/>
  <c r="M17" i="42"/>
  <c r="M23" i="41" s="1"/>
  <c r="M16" i="42"/>
  <c r="M20" i="41" s="1"/>
  <c r="M15" i="42"/>
  <c r="M17" i="41" s="1"/>
  <c r="M14" i="42"/>
  <c r="M16" i="41" s="1"/>
  <c r="M13" i="42"/>
  <c r="M15" i="41" s="1"/>
  <c r="M12" i="42"/>
  <c r="M12" i="41" s="1"/>
  <c r="J12" i="42"/>
  <c r="M32" i="41"/>
  <c r="M31" i="41"/>
  <c r="M29" i="41"/>
  <c r="M28" i="41"/>
  <c r="M27" i="41"/>
  <c r="M26" i="41"/>
  <c r="M25" i="41"/>
  <c r="M24" i="41"/>
  <c r="M21" i="41"/>
  <c r="M19" i="41"/>
  <c r="M18" i="41"/>
  <c r="K18" i="41"/>
  <c r="K21" i="41"/>
  <c r="K22" i="41"/>
  <c r="K24" i="41"/>
  <c r="K25" i="41"/>
  <c r="K26" i="41"/>
  <c r="K27" i="41"/>
  <c r="K28" i="41"/>
  <c r="K29" i="41"/>
  <c r="K31" i="41"/>
  <c r="K32" i="41"/>
  <c r="K36" i="41"/>
  <c r="D37" i="41" l="1"/>
  <c r="J37" i="41"/>
  <c r="H37" i="41"/>
  <c r="F37" i="41"/>
  <c r="M22" i="42"/>
  <c r="N12" i="42" s="1"/>
  <c r="F15" i="42"/>
  <c r="F18" i="42"/>
  <c r="F12" i="42"/>
  <c r="F11" i="42"/>
  <c r="F13" i="42"/>
  <c r="H15" i="42"/>
  <c r="H16" i="42"/>
  <c r="H17" i="42"/>
  <c r="H11" i="42"/>
  <c r="H12" i="42"/>
  <c r="H13" i="42"/>
  <c r="H14" i="42"/>
  <c r="H18" i="42"/>
  <c r="H19" i="42"/>
  <c r="H20" i="42"/>
  <c r="F14" i="42"/>
  <c r="F16" i="42"/>
  <c r="F21" i="42"/>
  <c r="M22" i="41"/>
  <c r="K19" i="41"/>
  <c r="J16" i="42"/>
  <c r="J18" i="42"/>
  <c r="J14" i="42"/>
  <c r="J21" i="42"/>
  <c r="F17" i="42"/>
  <c r="F19" i="42"/>
  <c r="J11" i="42"/>
  <c r="J13" i="42"/>
  <c r="J15" i="42"/>
  <c r="J17" i="42"/>
  <c r="J19" i="42"/>
  <c r="D20" i="42"/>
  <c r="D18" i="42"/>
  <c r="D16" i="42"/>
  <c r="D14" i="42"/>
  <c r="D12" i="42"/>
  <c r="D21" i="42"/>
  <c r="D19" i="42"/>
  <c r="D17" i="42"/>
  <c r="D15" i="42"/>
  <c r="D13" i="42"/>
  <c r="K22" i="42"/>
  <c r="L12" i="42" s="1"/>
  <c r="N27" i="41" l="1"/>
  <c r="N13" i="41"/>
  <c r="L25" i="41"/>
  <c r="L13" i="41"/>
  <c r="N25" i="43"/>
  <c r="N12" i="43"/>
  <c r="N13" i="43"/>
  <c r="N21" i="43"/>
  <c r="N23" i="43"/>
  <c r="N19" i="43"/>
  <c r="N17" i="43"/>
  <c r="N15" i="43"/>
  <c r="N23" i="41"/>
  <c r="D22" i="42"/>
  <c r="F22" i="42"/>
  <c r="N25" i="41"/>
  <c r="H22" i="42"/>
  <c r="L19" i="41"/>
  <c r="N15" i="41"/>
  <c r="N19" i="41"/>
  <c r="N34" i="41"/>
  <c r="N26" i="41"/>
  <c r="N12" i="41"/>
  <c r="N17" i="41"/>
  <c r="N21" i="41"/>
  <c r="N30" i="41"/>
  <c r="N33" i="41"/>
  <c r="N24" i="43"/>
  <c r="N22" i="43"/>
  <c r="N20" i="43"/>
  <c r="N18" i="43"/>
  <c r="N16" i="43"/>
  <c r="N14" i="43"/>
  <c r="N11" i="43"/>
  <c r="N11" i="41"/>
  <c r="N14" i="41"/>
  <c r="N16" i="41"/>
  <c r="N18" i="41"/>
  <c r="N20" i="41"/>
  <c r="N22" i="41"/>
  <c r="N24" i="41"/>
  <c r="N36" i="41"/>
  <c r="N32" i="41"/>
  <c r="N28" i="41"/>
  <c r="N35" i="41"/>
  <c r="N31" i="41"/>
  <c r="N29" i="41"/>
  <c r="L12" i="41"/>
  <c r="L15" i="41"/>
  <c r="L17" i="41"/>
  <c r="L11" i="41"/>
  <c r="L14" i="41"/>
  <c r="L16" i="41"/>
  <c r="L18" i="41"/>
  <c r="L22" i="41"/>
  <c r="L32" i="41"/>
  <c r="L35" i="41"/>
  <c r="L20" i="41"/>
  <c r="L24" i="41"/>
  <c r="L36" i="41"/>
  <c r="L28" i="41"/>
  <c r="L31" i="41"/>
  <c r="L27" i="41"/>
  <c r="L21" i="41"/>
  <c r="L23" i="41"/>
  <c r="L34" i="41"/>
  <c r="L30" i="41"/>
  <c r="L26" i="41"/>
  <c r="L33" i="41"/>
  <c r="L29" i="41"/>
  <c r="J22" i="42"/>
  <c r="N21" i="42"/>
  <c r="N17" i="42"/>
  <c r="N13" i="42"/>
  <c r="N19" i="42"/>
  <c r="N15" i="42"/>
  <c r="N11" i="42"/>
  <c r="L21" i="42"/>
  <c r="L19" i="42"/>
  <c r="L17" i="42"/>
  <c r="L15" i="42"/>
  <c r="L13" i="42"/>
  <c r="L11" i="42"/>
  <c r="L20" i="42"/>
  <c r="L18" i="42"/>
  <c r="L16" i="42"/>
  <c r="L14" i="42"/>
  <c r="N20" i="42"/>
  <c r="N18" i="42"/>
  <c r="N16" i="42"/>
  <c r="N14" i="42"/>
  <c r="L37" i="41" l="1"/>
  <c r="N37" i="41"/>
  <c r="N26" i="43"/>
  <c r="N22" i="42"/>
  <c r="L22" i="42"/>
  <c r="I26" i="43" l="1"/>
  <c r="J12" i="43" s="1"/>
  <c r="J25" i="43" l="1"/>
  <c r="J23" i="43"/>
  <c r="J21" i="43"/>
  <c r="J19" i="43"/>
  <c r="J15" i="43"/>
  <c r="J24" i="43"/>
  <c r="J22" i="43"/>
  <c r="J20" i="43"/>
  <c r="J18" i="43"/>
  <c r="J16" i="43"/>
  <c r="J14" i="43"/>
  <c r="J11" i="43"/>
  <c r="J17" i="43"/>
  <c r="J13" i="43"/>
  <c r="J26" i="43" l="1"/>
</calcChain>
</file>

<file path=xl/sharedStrings.xml><?xml version="1.0" encoding="utf-8"?>
<sst xmlns="http://schemas.openxmlformats.org/spreadsheetml/2006/main" count="179" uniqueCount="68">
  <si>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</si>
  <si>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</si>
  <si>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</si>
  <si>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</si>
  <si>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</si>
  <si>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</si>
  <si>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</si>
  <si>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</si>
  <si>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</si>
  <si>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</si>
  <si>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</si>
  <si>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</si>
  <si>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</si>
  <si>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</si>
  <si>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</si>
  <si>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</si>
  <si>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</si>
  <si>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</si>
  <si>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</si>
  <si>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</si>
  <si>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>Central osiguranje d.d.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</si>
  <si>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</si>
  <si>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</si>
  <si>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</si>
  <si>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</si>
  <si>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</si>
  <si>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</si>
  <si>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</si>
  <si>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</si>
  <si>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</si>
  <si>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</si>
  <si>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</si>
  <si>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</si>
  <si>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</si>
  <si>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</si>
  <si>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</si>
  <si>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</si>
  <si>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</si>
  <si>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</si>
  <si>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</si>
  <si>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</si>
  <si>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</si>
  <si>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</si>
  <si>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</si>
  <si>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</si>
  <si>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</si>
  <si>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</si>
  <si>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</si>
  <si>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Broj isplaćenih šteta </t>
  </si>
  <si>
    <t>Udio (%)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</si>
  <si>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</si>
  <si>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</si>
  <si>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</si>
  <si>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</si>
  <si>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</si>
  <si>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</si>
  <si>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</si>
  <si>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Grawe osiguranje a.d.*</t>
  </si>
  <si>
    <t>I-III-2019</t>
  </si>
  <si>
    <t>Atos osiguranje a.d.</t>
  </si>
  <si>
    <t>26.</t>
  </si>
  <si>
    <t>*Podatci su dati na osnovu nerevidiranih izvješća društava sa sjedištem u Federaciji Bosne i Hercegovine.</t>
  </si>
  <si>
    <t>*Podatci su dati na osnovu nerevidiranih izvješća društava sa sjedištem u Republici Srpskoj.</t>
  </si>
  <si>
    <t>BROJ I VRIJEDNOST ISPLAĆENIH ŠTETA PO OSIGURAVAJUĆIM DRUŠTVIMA U BOSNI I HERCEGOVINI</t>
  </si>
  <si>
    <t>BROJ I VRIJEDNOST ISPLAĆENIH ŠTETA PO OSIGURAVAJUĆIM DRUŠTVIMA U FEDERACIJI BOSNE I HERCEGOVINE*</t>
  </si>
  <si>
    <t>BROJ I VRIJEDNOST ISPLAĆENIH ŠTETA PO OSIGURAVAJUĆIM DRUŠTVIMA U REPUBLICI SRPSKKOJ*</t>
  </si>
  <si>
    <t>*Atos osiguranje a.d. je koncem 2019. godine pripojeno Grawe osiguranju a.d.</t>
  </si>
  <si>
    <t>Osiguravajuće društvo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</si>
</sst>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M_-;\-* #,##0.00\ _K_M_-;_-* &quot;-&quot;??\ _K_M_-;_-@_-"/>
    <numFmt numFmtId="164" formatCode="#,##0.00_ ;\-#,##0.00\ "/>
    <numFmt numFmtId="165" formatCode="_-* #,##0\ _k_n_-;\-* #,##0\ _k_n_-;_-* &quot;-&quot;??\ _k_n_-;_-@_-"/>
    <numFmt numFmtId="166" formatCode="#,##0_ ;\-#,##0\ 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2" fillId="0" borderId="0"/>
  </cellStyleXfs>
  <cellXfs count="76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4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4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Fill="1" applyBorder="1" applyAlignment="1">
      <alignment horizontal="right" vertical="center"/>
    </xf>
    <xf numFmtId="164" fontId="11" fillId="0" borderId="0" xfId="0" applyNumberFormat="1" applyFont="1" applyFill="1" applyBorder="1"/>
    <xf numFmtId="166" fontId="11" fillId="0" borderId="0" xfId="0" applyNumberFormat="1" applyFont="1" applyFill="1" applyBorder="1"/>
    <xf numFmtId="166" fontId="17" fillId="0" borderId="0" xfId="0" applyNumberFormat="1" applyFont="1" applyFill="1" applyBorder="1"/>
    <xf numFmtId="0" fontId="13" fillId="0" borderId="0" xfId="0" applyFont="1" applyFill="1" applyBorder="1"/>
    <xf numFmtId="166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6" fontId="18" fillId="0" borderId="0" xfId="0" applyNumberFormat="1" applyFont="1" applyFill="1" applyBorder="1"/>
    <xf numFmtId="166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4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4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164" fontId="3" fillId="0" borderId="0" xfId="6" applyNumberFormat="1" applyFont="1" applyFill="1" applyBorder="1" applyAlignment="1">
      <alignment horizontal="left" vertical="center"/>
    </xf>
    <xf numFmtId="4" fontId="19" fillId="0" borderId="0" xfId="0" applyNumberFormat="1" applyFont="1"/>
    <xf numFmtId="164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6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0" fontId="7" fillId="3" borderId="1" xfId="0" applyFont="1" applyFill="1" applyBorder="1" applyAlignment="1">
      <alignment horizontal="center" vertical="center" wrapText="1"/>
    </xf>
    <xf numFmtId="166" fontId="3" fillId="0" borderId="0" xfId="6" applyNumberFormat="1" applyFont="1" applyBorder="1" applyAlignment="1">
      <alignment horizontal="right" vertical="center"/>
    </xf>
    <xf numFmtId="164" fontId="9" fillId="0" borderId="8" xfId="6" applyNumberFormat="1" applyFont="1" applyFill="1" applyBorder="1" applyAlignment="1">
      <alignment horizontal="right" vertical="center"/>
    </xf>
    <xf numFmtId="2" fontId="9" fillId="0" borderId="8" xfId="6" applyNumberFormat="1" applyFont="1" applyFill="1" applyBorder="1" applyAlignment="1">
      <alignment horizontal="right" vertical="center"/>
    </xf>
    <xf numFmtId="2" fontId="9" fillId="0" borderId="9" xfId="6" applyNumberFormat="1" applyFont="1" applyFill="1" applyBorder="1" applyAlignment="1">
      <alignment horizontal="right" vertical="center"/>
    </xf>
    <xf numFmtId="3" fontId="4" fillId="2" borderId="15" xfId="6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7" fillId="3" borderId="0" xfId="6" applyNumberFormat="1" applyFont="1" applyFill="1" applyBorder="1" applyAlignment="1">
      <alignment horizontal="center" vertical="center" wrapText="1"/>
    </xf>
    <xf numFmtId="165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Comma" xfId="6" builtinId="3"/>
    <cellStyle name="Normal" xfId="0" builtinId="0"/>
    <cellStyle name="Normal 2" xfId="10"/>
    <cellStyle name="Normal 2 2" xfId="11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76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61" t="s">
        <v>63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68" t="s">
        <v>67</v>
      </c>
      <c r="C8" s="73" t="s">
        <v>53</v>
      </c>
      <c r="D8" s="73"/>
      <c r="E8" s="74"/>
      <c r="F8" s="74"/>
      <c r="G8" s="73" t="s">
        <v>54</v>
      </c>
      <c r="H8" s="73"/>
      <c r="I8" s="73"/>
      <c r="J8" s="73"/>
      <c r="K8" s="73" t="s">
        <v>55</v>
      </c>
      <c r="L8" s="73"/>
      <c r="M8" s="73"/>
      <c r="N8" s="75"/>
    </row>
    <row r="9" spans="1:14" ht="19.5" customHeight="1" x14ac:dyDescent="0.25">
      <c r="A9" s="5"/>
      <c r="B9" s="69"/>
      <c r="C9" s="71" t="s">
        <v>48</v>
      </c>
      <c r="D9" s="71"/>
      <c r="E9" s="71" t="s">
        <v>21</v>
      </c>
      <c r="F9" s="71"/>
      <c r="G9" s="71" t="s">
        <v>48</v>
      </c>
      <c r="H9" s="71"/>
      <c r="I9" s="71" t="s">
        <v>21</v>
      </c>
      <c r="J9" s="71"/>
      <c r="K9" s="71" t="s">
        <v>48</v>
      </c>
      <c r="L9" s="71"/>
      <c r="M9" s="71" t="s">
        <v>21</v>
      </c>
      <c r="N9" s="72"/>
    </row>
    <row r="10" spans="1:14" ht="18.75" customHeight="1" thickBot="1" x14ac:dyDescent="0.3">
      <c r="A10" s="6"/>
      <c r="B10" s="70"/>
      <c r="C10" s="48" t="s">
        <v>58</v>
      </c>
      <c r="D10" s="54" t="s">
        <v>49</v>
      </c>
      <c r="E10" s="48" t="s">
        <v>58</v>
      </c>
      <c r="F10" s="7" t="s">
        <v>49</v>
      </c>
      <c r="G10" s="48" t="s">
        <v>58</v>
      </c>
      <c r="H10" s="54" t="s">
        <v>49</v>
      </c>
      <c r="I10" s="48" t="s">
        <v>58</v>
      </c>
      <c r="J10" s="7" t="s">
        <v>49</v>
      </c>
      <c r="K10" s="48" t="s">
        <v>58</v>
      </c>
      <c r="L10" s="54" t="s">
        <v>49</v>
      </c>
      <c r="M10" s="48" t="s">
        <v>58</v>
      </c>
      <c r="N10" s="11" t="s">
        <v>49</v>
      </c>
    </row>
    <row r="11" spans="1:14" x14ac:dyDescent="0.25">
      <c r="A11" s="42" t="s">
        <v>23</v>
      </c>
      <c r="B11" s="8" t="s">
        <v>50</v>
      </c>
      <c r="C11" s="50">
        <f>FBiH!C11</f>
        <v>3734</v>
      </c>
      <c r="D11" s="31">
        <f t="shared" ref="D11:D24" si="0">C11/C$37*100</f>
        <v>12.980150867313242</v>
      </c>
      <c r="E11" s="50">
        <f>FBiH!E11</f>
        <v>5895429</v>
      </c>
      <c r="F11" s="31">
        <f t="shared" ref="F11:F24" si="1">E11/E$37*100</f>
        <v>10.229942167515228</v>
      </c>
      <c r="G11" s="50">
        <f>FBiH!G11</f>
        <v>145</v>
      </c>
      <c r="H11" s="64">
        <f t="shared" ref="H11:H24" si="2">G11/G$37*100</f>
        <v>5.1583066524368553</v>
      </c>
      <c r="I11" s="50">
        <f>FBiH!I11</f>
        <v>768750</v>
      </c>
      <c r="J11" s="31">
        <f t="shared" ref="J11:J24" si="3">I11/I$37*100</f>
        <v>5.4631023658063755</v>
      </c>
      <c r="K11" s="50">
        <f>FBiH!K11</f>
        <v>3879</v>
      </c>
      <c r="L11" s="65">
        <f t="shared" ref="L11:L24" si="4">K11/K$37*100</f>
        <v>12.283868516055483</v>
      </c>
      <c r="M11" s="50">
        <f>FBiH!M11</f>
        <v>6664179</v>
      </c>
      <c r="N11" s="31">
        <f t="shared" ref="N11:N24" si="5">M11/M$37*100</f>
        <v>9.2944241008027682</v>
      </c>
    </row>
    <row r="12" spans="1:14" x14ac:dyDescent="0.25">
      <c r="A12" s="42" t="s">
        <v>24</v>
      </c>
      <c r="B12" s="8" t="s">
        <v>0</v>
      </c>
      <c r="C12" s="49">
        <f>FBiH!C12</f>
        <v>3180</v>
      </c>
      <c r="D12" s="31">
        <f t="shared" si="0"/>
        <v>11.054333089998957</v>
      </c>
      <c r="E12" s="49">
        <f>FBiH!E12</f>
        <v>3390776</v>
      </c>
      <c r="F12" s="31">
        <f t="shared" si="1"/>
        <v>5.8837859607839587</v>
      </c>
      <c r="G12" s="49">
        <f>FBiH!G12</f>
        <v>0</v>
      </c>
      <c r="H12" s="64">
        <f t="shared" si="2"/>
        <v>0</v>
      </c>
      <c r="I12" s="49">
        <f>FBiH!I12</f>
        <v>0</v>
      </c>
      <c r="J12" s="31">
        <f t="shared" si="3"/>
        <v>0</v>
      </c>
      <c r="K12" s="49">
        <f>FBiH!K12</f>
        <v>3180</v>
      </c>
      <c r="L12" s="65">
        <f t="shared" si="4"/>
        <v>10.070302109063272</v>
      </c>
      <c r="M12" s="49">
        <f>FBiH!M12</f>
        <v>3390776</v>
      </c>
      <c r="N12" s="31">
        <f t="shared" si="5"/>
        <v>4.7290611754011413</v>
      </c>
    </row>
    <row r="13" spans="1:14" x14ac:dyDescent="0.25">
      <c r="A13" s="42" t="s">
        <v>25</v>
      </c>
      <c r="B13" s="8" t="s">
        <v>59</v>
      </c>
      <c r="C13" s="49">
        <f>RS!C11</f>
        <v>785</v>
      </c>
      <c r="D13" s="31">
        <f t="shared" si="0"/>
        <v>2.728821218757604</v>
      </c>
      <c r="E13" s="49">
        <f>RS!E11</f>
        <v>1769716.97</v>
      </c>
      <c r="F13" s="31">
        <f t="shared" si="1"/>
        <v>3.0708710521270435</v>
      </c>
      <c r="G13" s="49">
        <f>FBiH!G13</f>
        <v>0</v>
      </c>
      <c r="H13" s="64">
        <f t="shared" si="2"/>
        <v>0</v>
      </c>
      <c r="I13" s="49">
        <f>FBiH!I13</f>
        <v>0</v>
      </c>
      <c r="J13" s="31">
        <f t="shared" si="3"/>
        <v>0</v>
      </c>
      <c r="K13" s="49">
        <f>RS!K11</f>
        <v>785</v>
      </c>
      <c r="L13" s="65">
        <f t="shared" si="4"/>
        <v>2.4859079105706505</v>
      </c>
      <c r="M13" s="49">
        <f>RS!M11</f>
        <v>1769716.97</v>
      </c>
      <c r="N13" s="31">
        <f t="shared" si="5"/>
        <v>2.4681960159785095</v>
      </c>
    </row>
    <row r="14" spans="1:14" x14ac:dyDescent="0.25">
      <c r="A14" s="42" t="s">
        <v>26</v>
      </c>
      <c r="B14" s="8" t="s">
        <v>9</v>
      </c>
      <c r="C14" s="49">
        <f>RS!C12</f>
        <v>578</v>
      </c>
      <c r="D14" s="31">
        <f t="shared" si="0"/>
        <v>2.009246706295408</v>
      </c>
      <c r="E14" s="49">
        <f>RS!E12</f>
        <v>1515295</v>
      </c>
      <c r="F14" s="31">
        <f t="shared" si="1"/>
        <v>2.6293896876249359</v>
      </c>
      <c r="G14" s="49">
        <f>RS!G11</f>
        <v>0</v>
      </c>
      <c r="H14" s="64">
        <f t="shared" si="2"/>
        <v>0</v>
      </c>
      <c r="I14" s="49">
        <f>RS!I11</f>
        <v>0</v>
      </c>
      <c r="J14" s="31">
        <f t="shared" si="3"/>
        <v>0</v>
      </c>
      <c r="K14" s="49">
        <f>RS!K12</f>
        <v>578</v>
      </c>
      <c r="L14" s="65">
        <f t="shared" si="4"/>
        <v>1.8303882449806828</v>
      </c>
      <c r="M14" s="49">
        <f>RS!M12</f>
        <v>1515295</v>
      </c>
      <c r="N14" s="31">
        <f t="shared" si="5"/>
        <v>2.1133577546200257</v>
      </c>
    </row>
    <row r="15" spans="1:14" x14ac:dyDescent="0.25">
      <c r="A15" s="42" t="s">
        <v>27</v>
      </c>
      <c r="B15" s="8" t="s">
        <v>1</v>
      </c>
      <c r="C15" s="49">
        <f>FBiH!C13</f>
        <v>403</v>
      </c>
      <c r="D15" s="31">
        <f t="shared" si="0"/>
        <v>1.400910765808044</v>
      </c>
      <c r="E15" s="49">
        <f>FBiH!E13</f>
        <v>933820</v>
      </c>
      <c r="F15" s="31">
        <f t="shared" si="1"/>
        <v>1.6203951561233407</v>
      </c>
      <c r="G15" s="49">
        <f>FBiH!G13</f>
        <v>0</v>
      </c>
      <c r="H15" s="64">
        <f t="shared" si="2"/>
        <v>0</v>
      </c>
      <c r="I15" s="49">
        <f>FBiH!I13</f>
        <v>0</v>
      </c>
      <c r="J15" s="31">
        <f t="shared" si="3"/>
        <v>0</v>
      </c>
      <c r="K15" s="49">
        <f>FBiH!K13</f>
        <v>403</v>
      </c>
      <c r="L15" s="65">
        <f t="shared" si="4"/>
        <v>1.276204952815251</v>
      </c>
      <c r="M15" s="49">
        <f>FBiH!M13</f>
        <v>933820</v>
      </c>
      <c r="N15" s="31">
        <f t="shared" si="5"/>
        <v>1.3023838516059727</v>
      </c>
    </row>
    <row r="16" spans="1:14" x14ac:dyDescent="0.25">
      <c r="A16" s="42" t="s">
        <v>28</v>
      </c>
      <c r="B16" s="8" t="s">
        <v>20</v>
      </c>
      <c r="C16" s="49">
        <f>FBiH!C14</f>
        <v>1598</v>
      </c>
      <c r="D16" s="31">
        <f t="shared" si="0"/>
        <v>5.5549761879931863</v>
      </c>
      <c r="E16" s="49">
        <f>FBiH!E14</f>
        <v>2993544</v>
      </c>
      <c r="F16" s="31">
        <f t="shared" si="1"/>
        <v>5.19449593844862</v>
      </c>
      <c r="G16" s="49">
        <f>FBiH!G14</f>
        <v>0</v>
      </c>
      <c r="H16" s="64">
        <f t="shared" si="2"/>
        <v>0</v>
      </c>
      <c r="I16" s="49">
        <f>FBiH!I14</f>
        <v>0</v>
      </c>
      <c r="J16" s="31">
        <f t="shared" si="3"/>
        <v>0</v>
      </c>
      <c r="K16" s="49">
        <f>FBiH!K14</f>
        <v>1598</v>
      </c>
      <c r="L16" s="65">
        <f t="shared" si="4"/>
        <v>5.0604851478877704</v>
      </c>
      <c r="M16" s="49">
        <f>FBiH!M14</f>
        <v>2993544</v>
      </c>
      <c r="N16" s="31">
        <f t="shared" si="5"/>
        <v>4.1750480442397357</v>
      </c>
    </row>
    <row r="17" spans="1:14" x14ac:dyDescent="0.25">
      <c r="A17" s="42" t="s">
        <v>29</v>
      </c>
      <c r="B17" s="8" t="s">
        <v>2</v>
      </c>
      <c r="C17" s="49">
        <f>FBiH!C15</f>
        <v>1534</v>
      </c>
      <c r="D17" s="31">
        <f t="shared" si="0"/>
        <v>5.332499044043522</v>
      </c>
      <c r="E17" s="49">
        <f>FBiH!E15</f>
        <v>3036243</v>
      </c>
      <c r="F17" s="31">
        <f t="shared" si="1"/>
        <v>5.2685886466486052</v>
      </c>
      <c r="G17" s="49">
        <f>FBiH!G15</f>
        <v>187</v>
      </c>
      <c r="H17" s="64">
        <f t="shared" si="2"/>
        <v>6.6524368552116684</v>
      </c>
      <c r="I17" s="49">
        <f>FBiH!I15</f>
        <v>1531985</v>
      </c>
      <c r="J17" s="31">
        <f t="shared" si="3"/>
        <v>10.887012524071389</v>
      </c>
      <c r="K17" s="49">
        <f>FBiH!K15</f>
        <v>1721</v>
      </c>
      <c r="L17" s="65">
        <f t="shared" si="4"/>
        <v>5.4499968332383304</v>
      </c>
      <c r="M17" s="49">
        <f>FBiH!M15</f>
        <v>4568228</v>
      </c>
      <c r="N17" s="31">
        <f t="shared" si="5"/>
        <v>6.3712346893986531</v>
      </c>
    </row>
    <row r="18" spans="1:14" x14ac:dyDescent="0.25">
      <c r="A18" s="42" t="s">
        <v>30</v>
      </c>
      <c r="B18" s="8" t="s">
        <v>10</v>
      </c>
      <c r="C18" s="49">
        <f>RS!C13</f>
        <v>832</v>
      </c>
      <c r="D18" s="31">
        <f t="shared" si="0"/>
        <v>2.8922028713456389</v>
      </c>
      <c r="E18" s="49">
        <f>RS!E13</f>
        <v>1913290.22</v>
      </c>
      <c r="F18" s="31">
        <f t="shared" si="1"/>
        <v>3.3200040743892405</v>
      </c>
      <c r="G18" s="49">
        <f>RS!G13</f>
        <v>0</v>
      </c>
      <c r="H18" s="64">
        <f t="shared" si="2"/>
        <v>0</v>
      </c>
      <c r="I18" s="49">
        <f>RS!I13</f>
        <v>0</v>
      </c>
      <c r="J18" s="31">
        <f t="shared" si="3"/>
        <v>0</v>
      </c>
      <c r="K18" s="49">
        <f>RS!K13</f>
        <v>832</v>
      </c>
      <c r="L18" s="65">
        <f t="shared" si="4"/>
        <v>2.6347457090379378</v>
      </c>
      <c r="M18" s="49">
        <f>RS!M13</f>
        <v>1913290.22</v>
      </c>
      <c r="N18" s="31">
        <f t="shared" si="5"/>
        <v>2.6684353365355626</v>
      </c>
    </row>
    <row r="19" spans="1:14" x14ac:dyDescent="0.25">
      <c r="A19" s="42" t="s">
        <v>31</v>
      </c>
      <c r="B19" s="8" t="s">
        <v>11</v>
      </c>
      <c r="C19" s="49">
        <f>RS!C14</f>
        <v>1106</v>
      </c>
      <c r="D19" s="31">
        <f t="shared" si="0"/>
        <v>3.8446831438801405</v>
      </c>
      <c r="E19" s="49">
        <f>RS!E14</f>
        <v>2410903.41</v>
      </c>
      <c r="F19" s="31">
        <f t="shared" si="1"/>
        <v>4.1834788368692521</v>
      </c>
      <c r="G19" s="49">
        <f>RS!G14</f>
        <v>62</v>
      </c>
      <c r="H19" s="64">
        <f t="shared" si="2"/>
        <v>2.2056207755247246</v>
      </c>
      <c r="I19" s="49">
        <f>RS!I14</f>
        <v>76207.649999999994</v>
      </c>
      <c r="J19" s="31">
        <f t="shared" si="3"/>
        <v>0.54156773074152098</v>
      </c>
      <c r="K19" s="49">
        <f>RS!K14</f>
        <v>1168</v>
      </c>
      <c r="L19" s="65">
        <f t="shared" si="4"/>
        <v>3.6987776299955666</v>
      </c>
      <c r="M19" s="49">
        <f>RS!M14</f>
        <v>2487111.06</v>
      </c>
      <c r="N19" s="31">
        <f t="shared" si="5"/>
        <v>3.4687341047467539</v>
      </c>
    </row>
    <row r="20" spans="1:14" x14ac:dyDescent="0.25">
      <c r="A20" s="42" t="s">
        <v>32</v>
      </c>
      <c r="B20" s="8" t="s">
        <v>3</v>
      </c>
      <c r="C20" s="49">
        <f>FBiH!C16</f>
        <v>2870</v>
      </c>
      <c r="D20" s="31">
        <f t="shared" si="0"/>
        <v>9.9767094239927694</v>
      </c>
      <c r="E20" s="49">
        <f>FBiH!E16</f>
        <v>5919801</v>
      </c>
      <c r="F20" s="31">
        <f t="shared" si="1"/>
        <v>10.272233262956574</v>
      </c>
      <c r="G20" s="49">
        <f>FBiH!G16</f>
        <v>0</v>
      </c>
      <c r="H20" s="64">
        <f t="shared" si="2"/>
        <v>0</v>
      </c>
      <c r="I20" s="49">
        <f>FBiH!I16</f>
        <v>0</v>
      </c>
      <c r="J20" s="31">
        <f t="shared" si="3"/>
        <v>0</v>
      </c>
      <c r="K20" s="49">
        <f>FBiH!K16</f>
        <v>2870</v>
      </c>
      <c r="L20" s="65">
        <f t="shared" si="4"/>
        <v>9.088605991513079</v>
      </c>
      <c r="M20" s="49">
        <f>FBiH!M16</f>
        <v>5919801</v>
      </c>
      <c r="N20" s="31">
        <f t="shared" si="5"/>
        <v>8.2562519833810466</v>
      </c>
    </row>
    <row r="21" spans="1:14" x14ac:dyDescent="0.25">
      <c r="A21" s="42" t="s">
        <v>33</v>
      </c>
      <c r="B21" s="8" t="s">
        <v>19</v>
      </c>
      <c r="C21" s="49">
        <f>RS!C15</f>
        <v>203</v>
      </c>
      <c r="D21" s="31">
        <f t="shared" si="0"/>
        <v>0.70566969096534227</v>
      </c>
      <c r="E21" s="49">
        <f>RS!E15</f>
        <v>503679.55</v>
      </c>
      <c r="F21" s="31">
        <f t="shared" si="1"/>
        <v>0.87400130973676293</v>
      </c>
      <c r="G21" s="49">
        <f>RS!G15</f>
        <v>0</v>
      </c>
      <c r="H21" s="64">
        <f t="shared" si="2"/>
        <v>0</v>
      </c>
      <c r="I21" s="49">
        <f>RS!I15</f>
        <v>0</v>
      </c>
      <c r="J21" s="31">
        <f t="shared" si="3"/>
        <v>0</v>
      </c>
      <c r="K21" s="49">
        <f>RS!K15</f>
        <v>203</v>
      </c>
      <c r="L21" s="65">
        <f t="shared" si="4"/>
        <v>0.64285261891190071</v>
      </c>
      <c r="M21" s="49">
        <f>RS!M15</f>
        <v>503679.55</v>
      </c>
      <c r="N21" s="31">
        <f t="shared" si="5"/>
        <v>0.70247383040003764</v>
      </c>
    </row>
    <row r="22" spans="1:14" x14ac:dyDescent="0.25">
      <c r="A22" s="42" t="s">
        <v>34</v>
      </c>
      <c r="B22" s="8" t="s">
        <v>57</v>
      </c>
      <c r="C22" s="49">
        <f>RS!C16</f>
        <v>1</v>
      </c>
      <c r="D22" s="31">
        <f t="shared" si="0"/>
        <v>3.4762053742135087E-3</v>
      </c>
      <c r="E22" s="49">
        <f>RS!E16</f>
        <v>371.03</v>
      </c>
      <c r="F22" s="31">
        <f t="shared" si="1"/>
        <v>6.43823450746871E-4</v>
      </c>
      <c r="G22" s="49">
        <f>RS!G16</f>
        <v>243</v>
      </c>
      <c r="H22" s="64">
        <f t="shared" si="2"/>
        <v>8.6446104589114192</v>
      </c>
      <c r="I22" s="49">
        <f>RS!I16</f>
        <v>1323544.55</v>
      </c>
      <c r="J22" s="31">
        <f t="shared" si="3"/>
        <v>9.4057357559091201</v>
      </c>
      <c r="K22" s="49">
        <f>RS!K16</f>
        <v>244</v>
      </c>
      <c r="L22" s="65">
        <f t="shared" si="4"/>
        <v>0.77268984736208757</v>
      </c>
      <c r="M22" s="49">
        <f>RS!M16</f>
        <v>1323915.58</v>
      </c>
      <c r="N22" s="31">
        <f t="shared" si="5"/>
        <v>1.8464439316801478</v>
      </c>
    </row>
    <row r="23" spans="1:14" x14ac:dyDescent="0.25">
      <c r="A23" s="42" t="s">
        <v>35</v>
      </c>
      <c r="B23" s="8" t="s">
        <v>4</v>
      </c>
      <c r="C23" s="49">
        <f>FBiH!C17</f>
        <v>1041</v>
      </c>
      <c r="D23" s="31">
        <f t="shared" si="0"/>
        <v>3.6187297945562622</v>
      </c>
      <c r="E23" s="49">
        <f>FBiH!E17</f>
        <v>2877931</v>
      </c>
      <c r="F23" s="31">
        <f t="shared" si="1"/>
        <v>4.9938804609637861</v>
      </c>
      <c r="G23" s="49">
        <f>FBiH!G17</f>
        <v>415</v>
      </c>
      <c r="H23" s="64">
        <f t="shared" si="2"/>
        <v>14.763429384560656</v>
      </c>
      <c r="I23" s="49">
        <f>FBiH!I17</f>
        <v>3631989</v>
      </c>
      <c r="J23" s="31">
        <f t="shared" si="3"/>
        <v>25.810637656562907</v>
      </c>
      <c r="K23" s="49">
        <f>FBiH!K17</f>
        <v>1456</v>
      </c>
      <c r="L23" s="65">
        <f t="shared" si="4"/>
        <v>4.6108049908163906</v>
      </c>
      <c r="M23" s="49">
        <f>FBiH!M17</f>
        <v>6509920</v>
      </c>
      <c r="N23" s="31">
        <f t="shared" si="5"/>
        <v>9.0792815352495708</v>
      </c>
    </row>
    <row r="24" spans="1:14" x14ac:dyDescent="0.25">
      <c r="A24" s="42" t="s">
        <v>36</v>
      </c>
      <c r="B24" s="8" t="s">
        <v>14</v>
      </c>
      <c r="C24" s="49">
        <f>RS!C17</f>
        <v>86</v>
      </c>
      <c r="D24" s="31">
        <f t="shared" si="0"/>
        <v>0.29895366218236175</v>
      </c>
      <c r="E24" s="49">
        <f>RS!E17</f>
        <v>433212.05</v>
      </c>
      <c r="F24" s="31">
        <f t="shared" si="1"/>
        <v>0.75172378766171477</v>
      </c>
      <c r="G24" s="49">
        <f>RS!G17</f>
        <v>0</v>
      </c>
      <c r="H24" s="31">
        <f t="shared" si="2"/>
        <v>0</v>
      </c>
      <c r="I24" s="49">
        <f>RS!I17</f>
        <v>0</v>
      </c>
      <c r="J24" s="31">
        <f t="shared" si="3"/>
        <v>0</v>
      </c>
      <c r="K24" s="49">
        <f>RS!K17</f>
        <v>86</v>
      </c>
      <c r="L24" s="66">
        <f t="shared" si="4"/>
        <v>0.27234150357844072</v>
      </c>
      <c r="M24" s="49">
        <f>RS!M17</f>
        <v>433212.05</v>
      </c>
      <c r="N24" s="31">
        <f t="shared" si="5"/>
        <v>0.60419393270771582</v>
      </c>
    </row>
    <row r="25" spans="1:14" x14ac:dyDescent="0.25">
      <c r="A25" s="42" t="s">
        <v>37</v>
      </c>
      <c r="B25" s="8" t="s">
        <v>15</v>
      </c>
      <c r="C25" s="49">
        <f>RS!C18</f>
        <v>433</v>
      </c>
      <c r="D25" s="31">
        <f t="shared" ref="D25:D36" si="6">C25/C$37*100</f>
        <v>1.5051969270344492</v>
      </c>
      <c r="E25" s="49">
        <f>RS!E18</f>
        <v>1044291.9</v>
      </c>
      <c r="F25" s="31">
        <f t="shared" ref="F25:F36" si="7">E25/E$37*100</f>
        <v>1.812089627914202</v>
      </c>
      <c r="G25" s="49">
        <f>RS!G18</f>
        <v>0</v>
      </c>
      <c r="H25" s="31">
        <f t="shared" ref="H25:H36" si="8">G25/G$37*100</f>
        <v>0</v>
      </c>
      <c r="I25" s="49">
        <f>RS!I18</f>
        <v>0</v>
      </c>
      <c r="J25" s="31">
        <f t="shared" ref="J25:J36" si="9">I25/I$37*100</f>
        <v>0</v>
      </c>
      <c r="K25" s="49">
        <f>RS!K18</f>
        <v>433</v>
      </c>
      <c r="L25" s="66">
        <f t="shared" ref="L25:L36" si="10">K25/K$37*100</f>
        <v>1.3712078029007537</v>
      </c>
      <c r="M25" s="49">
        <f>RS!M18</f>
        <v>1044291.9</v>
      </c>
      <c r="N25" s="31">
        <f t="shared" ref="N25:N36" si="11">M25/M$37*100</f>
        <v>1.4564572475668967</v>
      </c>
    </row>
    <row r="26" spans="1:14" x14ac:dyDescent="0.25">
      <c r="A26" s="42" t="s">
        <v>38</v>
      </c>
      <c r="B26" s="8" t="s">
        <v>16</v>
      </c>
      <c r="C26" s="49">
        <f>RS!C19</f>
        <v>376</v>
      </c>
      <c r="D26" s="31">
        <f t="shared" si="6"/>
        <v>1.3070532207042791</v>
      </c>
      <c r="E26" s="49">
        <f>RS!E19</f>
        <v>918586.96</v>
      </c>
      <c r="F26" s="31">
        <f t="shared" si="7"/>
        <v>1.5939622844467509</v>
      </c>
      <c r="G26" s="49">
        <f>RS!G19</f>
        <v>0</v>
      </c>
      <c r="H26" s="31">
        <f t="shared" si="8"/>
        <v>0</v>
      </c>
      <c r="I26" s="49">
        <f>RS!I19</f>
        <v>0</v>
      </c>
      <c r="J26" s="31">
        <f t="shared" si="9"/>
        <v>0</v>
      </c>
      <c r="K26" s="49">
        <f>RS!K19</f>
        <v>376</v>
      </c>
      <c r="L26" s="66">
        <f t="shared" si="10"/>
        <v>1.1907023877382987</v>
      </c>
      <c r="M26" s="49">
        <f>RS!M19</f>
        <v>918586.96</v>
      </c>
      <c r="N26" s="31">
        <f t="shared" si="11"/>
        <v>1.281138573814891</v>
      </c>
    </row>
    <row r="27" spans="1:14" x14ac:dyDescent="0.25">
      <c r="A27" s="42" t="s">
        <v>39</v>
      </c>
      <c r="B27" s="8" t="s">
        <v>8</v>
      </c>
      <c r="C27" s="49">
        <f>RS!C20</f>
        <v>626</v>
      </c>
      <c r="D27" s="31">
        <f t="shared" si="6"/>
        <v>2.1761045642576566</v>
      </c>
      <c r="E27" s="49">
        <f>RS!E20</f>
        <v>1079414.3600000001</v>
      </c>
      <c r="F27" s="31">
        <f t="shared" si="7"/>
        <v>1.8730352748859269</v>
      </c>
      <c r="G27" s="49">
        <f>RS!G20</f>
        <v>0</v>
      </c>
      <c r="H27" s="31">
        <f t="shared" si="8"/>
        <v>0</v>
      </c>
      <c r="I27" s="49">
        <f>RS!I20</f>
        <v>0</v>
      </c>
      <c r="J27" s="31">
        <f t="shared" si="9"/>
        <v>0</v>
      </c>
      <c r="K27" s="49">
        <f>RS!K20</f>
        <v>626</v>
      </c>
      <c r="L27" s="66">
        <f t="shared" si="10"/>
        <v>1.9823928051174868</v>
      </c>
      <c r="M27" s="49">
        <f>RS!M20</f>
        <v>1079414.3600000001</v>
      </c>
      <c r="N27" s="31">
        <f t="shared" si="11"/>
        <v>1.5054419820260823</v>
      </c>
    </row>
    <row r="28" spans="1:14" x14ac:dyDescent="0.25">
      <c r="A28" s="42" t="s">
        <v>40</v>
      </c>
      <c r="B28" s="8" t="s">
        <v>12</v>
      </c>
      <c r="C28" s="49">
        <f>RS!C21</f>
        <v>230</v>
      </c>
      <c r="D28" s="31">
        <f t="shared" si="6"/>
        <v>0.79952723606910703</v>
      </c>
      <c r="E28" s="49">
        <f>RS!E21</f>
        <v>711207.5</v>
      </c>
      <c r="F28" s="31">
        <f t="shared" si="7"/>
        <v>1.2341106294559883</v>
      </c>
      <c r="G28" s="49">
        <f>RS!G21</f>
        <v>0</v>
      </c>
      <c r="H28" s="31">
        <f t="shared" si="8"/>
        <v>0</v>
      </c>
      <c r="I28" s="49">
        <f>RS!I21</f>
        <v>0</v>
      </c>
      <c r="J28" s="31">
        <f t="shared" si="9"/>
        <v>0</v>
      </c>
      <c r="K28" s="49">
        <f>RS!K21</f>
        <v>230</v>
      </c>
      <c r="L28" s="66">
        <f t="shared" si="10"/>
        <v>0.72835518398885302</v>
      </c>
      <c r="M28" s="49">
        <f>RS!M21</f>
        <v>711207.5</v>
      </c>
      <c r="N28" s="31">
        <f t="shared" si="11"/>
        <v>0.99190975042412344</v>
      </c>
    </row>
    <row r="29" spans="1:14" x14ac:dyDescent="0.25">
      <c r="A29" s="42" t="s">
        <v>41</v>
      </c>
      <c r="B29" s="8" t="s">
        <v>52</v>
      </c>
      <c r="C29" s="49">
        <f>RS!C22</f>
        <v>12</v>
      </c>
      <c r="D29" s="31">
        <f t="shared" si="6"/>
        <v>4.1714464490562105E-2</v>
      </c>
      <c r="E29" s="49">
        <f>RS!E22</f>
        <v>13936.03</v>
      </c>
      <c r="F29" s="31">
        <f t="shared" si="7"/>
        <v>2.4182257295399072E-2</v>
      </c>
      <c r="G29" s="49">
        <f>RS!G22</f>
        <v>0</v>
      </c>
      <c r="H29" s="31">
        <f t="shared" si="8"/>
        <v>0</v>
      </c>
      <c r="I29" s="49">
        <f>RS!I22</f>
        <v>0</v>
      </c>
      <c r="J29" s="31">
        <f t="shared" si="9"/>
        <v>0</v>
      </c>
      <c r="K29" s="49">
        <f>RS!K22</f>
        <v>12</v>
      </c>
      <c r="L29" s="66">
        <f t="shared" si="10"/>
        <v>3.8001140034201027E-2</v>
      </c>
      <c r="M29" s="49">
        <f>RS!M22</f>
        <v>13936.03</v>
      </c>
      <c r="N29" s="31">
        <f t="shared" si="11"/>
        <v>1.943635864245399E-2</v>
      </c>
    </row>
    <row r="30" spans="1:14" x14ac:dyDescent="0.25">
      <c r="A30" s="42" t="s">
        <v>42</v>
      </c>
      <c r="B30" s="8" t="s">
        <v>5</v>
      </c>
      <c r="C30" s="49">
        <f>FBiH!C18</f>
        <v>2829</v>
      </c>
      <c r="D30" s="31">
        <f t="shared" si="6"/>
        <v>9.8341850036500151</v>
      </c>
      <c r="E30" s="49">
        <f>FBiH!E18</f>
        <v>5858294</v>
      </c>
      <c r="F30" s="31">
        <f t="shared" si="7"/>
        <v>10.165504294988789</v>
      </c>
      <c r="G30" s="49">
        <f>FBiH!G18</f>
        <v>213</v>
      </c>
      <c r="H30" s="31">
        <f t="shared" si="8"/>
        <v>7.5773745997865527</v>
      </c>
      <c r="I30" s="49">
        <f>FBiH!I18</f>
        <v>877215</v>
      </c>
      <c r="J30" s="31">
        <f t="shared" si="9"/>
        <v>6.2339061357019059</v>
      </c>
      <c r="K30" s="49">
        <f>FBiH!K18</f>
        <v>3042</v>
      </c>
      <c r="L30" s="66">
        <f t="shared" si="10"/>
        <v>9.6332889986699595</v>
      </c>
      <c r="M30" s="49">
        <f>FBiH!M18</f>
        <v>6735509</v>
      </c>
      <c r="N30" s="31">
        <f t="shared" si="11"/>
        <v>9.3939069134808566</v>
      </c>
    </row>
    <row r="31" spans="1:14" x14ac:dyDescent="0.25">
      <c r="A31" s="42" t="s">
        <v>43</v>
      </c>
      <c r="B31" s="8" t="s">
        <v>18</v>
      </c>
      <c r="C31" s="49">
        <f>RS!C23</f>
        <v>77</v>
      </c>
      <c r="D31" s="31">
        <f t="shared" si="6"/>
        <v>0.26766781381444016</v>
      </c>
      <c r="E31" s="49">
        <f>RS!E23</f>
        <v>259810.64</v>
      </c>
      <c r="F31" s="31">
        <f t="shared" si="7"/>
        <v>0.45083196179703272</v>
      </c>
      <c r="G31" s="49">
        <f>RS!G23</f>
        <v>0</v>
      </c>
      <c r="H31" s="31">
        <f t="shared" si="8"/>
        <v>0</v>
      </c>
      <c r="I31" s="49">
        <f>RS!I23</f>
        <v>0</v>
      </c>
      <c r="J31" s="31">
        <f t="shared" si="9"/>
        <v>0</v>
      </c>
      <c r="K31" s="49">
        <f>RS!K23</f>
        <v>77</v>
      </c>
      <c r="L31" s="66">
        <f t="shared" si="10"/>
        <v>0.24384064855278992</v>
      </c>
      <c r="M31" s="49">
        <f>RS!M23</f>
        <v>259810.64</v>
      </c>
      <c r="N31" s="31">
        <f t="shared" si="11"/>
        <v>0.36235375341223447</v>
      </c>
    </row>
    <row r="32" spans="1:14" x14ac:dyDescent="0.25">
      <c r="A32" s="42" t="s">
        <v>44</v>
      </c>
      <c r="B32" s="8" t="s">
        <v>17</v>
      </c>
      <c r="C32" s="49">
        <f>RS!C24</f>
        <v>436</v>
      </c>
      <c r="D32" s="31">
        <f t="shared" si="6"/>
        <v>1.5156255431570897</v>
      </c>
      <c r="E32" s="49">
        <f>RS!E24</f>
        <v>764833.12</v>
      </c>
      <c r="F32" s="31">
        <f t="shared" si="7"/>
        <v>1.3271635678082518</v>
      </c>
      <c r="G32" s="49">
        <f>RS!G24</f>
        <v>0</v>
      </c>
      <c r="H32" s="31">
        <f t="shared" si="8"/>
        <v>0</v>
      </c>
      <c r="I32" s="49">
        <f>RS!I24</f>
        <v>0</v>
      </c>
      <c r="J32" s="31">
        <f t="shared" si="9"/>
        <v>0</v>
      </c>
      <c r="K32" s="49">
        <f>RS!K24</f>
        <v>436</v>
      </c>
      <c r="L32" s="66">
        <f t="shared" si="10"/>
        <v>1.3807080879093039</v>
      </c>
      <c r="M32" s="49">
        <f>RS!M24</f>
        <v>764833.12</v>
      </c>
      <c r="N32" s="31">
        <f t="shared" si="11"/>
        <v>1.066700546852084</v>
      </c>
    </row>
    <row r="33" spans="1:14" x14ac:dyDescent="0.25">
      <c r="A33" s="42" t="s">
        <v>45</v>
      </c>
      <c r="B33" s="8" t="s">
        <v>6</v>
      </c>
      <c r="C33" s="49">
        <f>FBiH!C19</f>
        <v>1836</v>
      </c>
      <c r="D33" s="31">
        <f t="shared" si="6"/>
        <v>6.3823130670560015</v>
      </c>
      <c r="E33" s="49">
        <f>FBiH!E19</f>
        <v>5587555</v>
      </c>
      <c r="F33" s="31">
        <f t="shared" si="7"/>
        <v>9.6957090837342879</v>
      </c>
      <c r="G33" s="49">
        <f>FBiH!G19</f>
        <v>844</v>
      </c>
      <c r="H33" s="31">
        <f t="shared" si="8"/>
        <v>30.024902170046246</v>
      </c>
      <c r="I33" s="49">
        <f>FBiH!I19</f>
        <v>958533</v>
      </c>
      <c r="J33" s="31">
        <f t="shared" si="9"/>
        <v>6.811790439028921</v>
      </c>
      <c r="K33" s="49">
        <f>FBiH!K19</f>
        <v>2680</v>
      </c>
      <c r="L33" s="66">
        <f t="shared" si="10"/>
        <v>8.4869212743048958</v>
      </c>
      <c r="M33" s="49">
        <f>FBiH!M19</f>
        <v>6546088</v>
      </c>
      <c r="N33" s="31">
        <f t="shared" si="11"/>
        <v>9.1297244676614753</v>
      </c>
    </row>
    <row r="34" spans="1:14" x14ac:dyDescent="0.25">
      <c r="A34" s="42" t="s">
        <v>46</v>
      </c>
      <c r="B34" s="8" t="s">
        <v>7</v>
      </c>
      <c r="C34" s="49">
        <f>FBiH!C20</f>
        <v>2833</v>
      </c>
      <c r="D34" s="31">
        <f t="shared" si="6"/>
        <v>9.8480898251468698</v>
      </c>
      <c r="E34" s="49">
        <f>FBiH!E20</f>
        <v>5677752</v>
      </c>
      <c r="F34" s="31">
        <f t="shared" si="7"/>
        <v>9.8522218826643364</v>
      </c>
      <c r="G34" s="49">
        <f>FBiH!G20</f>
        <v>383</v>
      </c>
      <c r="H34" s="31">
        <f t="shared" si="8"/>
        <v>13.625044468160796</v>
      </c>
      <c r="I34" s="49">
        <f>FBiH!I20</f>
        <v>2898806</v>
      </c>
      <c r="J34" s="31">
        <f t="shared" si="9"/>
        <v>20.600291273643858</v>
      </c>
      <c r="K34" s="49">
        <f>FBiH!K20</f>
        <v>3216</v>
      </c>
      <c r="L34" s="66">
        <f t="shared" si="10"/>
        <v>10.184305529165876</v>
      </c>
      <c r="M34" s="49">
        <f>FBiH!M20</f>
        <v>8576558</v>
      </c>
      <c r="N34" s="31">
        <f t="shared" si="11"/>
        <v>11.961588573346059</v>
      </c>
    </row>
    <row r="35" spans="1:14" x14ac:dyDescent="0.25">
      <c r="A35" s="42" t="s">
        <v>47</v>
      </c>
      <c r="B35" s="8" t="s">
        <v>56</v>
      </c>
      <c r="C35" s="49">
        <f>FBiH!C21</f>
        <v>28</v>
      </c>
      <c r="D35" s="31">
        <f t="shared" si="6"/>
        <v>9.7333750477978237E-2</v>
      </c>
      <c r="E35" s="49">
        <f>FBiH!E21</f>
        <v>38952</v>
      </c>
      <c r="F35" s="31">
        <f t="shared" si="7"/>
        <v>6.7590790646287688E-2</v>
      </c>
      <c r="G35" s="49">
        <f>FBiH!G21</f>
        <v>254</v>
      </c>
      <c r="H35" s="31">
        <f t="shared" si="8"/>
        <v>9.0359302739238707</v>
      </c>
      <c r="I35" s="49">
        <f>FBiH!I21</f>
        <v>1827943</v>
      </c>
      <c r="J35" s="31">
        <f t="shared" si="9"/>
        <v>12.990230540304657</v>
      </c>
      <c r="K35" s="49">
        <f>FBiH!K21</f>
        <v>282</v>
      </c>
      <c r="L35" s="66">
        <f t="shared" si="10"/>
        <v>0.89302679080372416</v>
      </c>
      <c r="M35" s="49">
        <f>FBiH!M21</f>
        <v>1866895</v>
      </c>
      <c r="N35" s="31">
        <f t="shared" si="11"/>
        <v>2.6037286636010499</v>
      </c>
    </row>
    <row r="36" spans="1:14" x14ac:dyDescent="0.25">
      <c r="A36" s="42" t="s">
        <v>60</v>
      </c>
      <c r="B36" s="8" t="s">
        <v>22</v>
      </c>
      <c r="C36" s="49">
        <f>RS!C25</f>
        <v>1100</v>
      </c>
      <c r="D36" s="31">
        <f t="shared" si="6"/>
        <v>3.8238259116348594</v>
      </c>
      <c r="E36" s="49">
        <f>RS!E25</f>
        <v>2080507.0299999998</v>
      </c>
      <c r="F36" s="31">
        <f t="shared" si="7"/>
        <v>3.6101641790629433</v>
      </c>
      <c r="G36" s="49">
        <f>RS!G25</f>
        <v>65</v>
      </c>
      <c r="H36" s="31">
        <f t="shared" si="8"/>
        <v>2.3123443614372108</v>
      </c>
      <c r="I36" s="49">
        <f>RS!I25</f>
        <v>176701.62</v>
      </c>
      <c r="J36" s="31">
        <f t="shared" si="9"/>
        <v>1.2557255782293584</v>
      </c>
      <c r="K36" s="49">
        <f>RS!K25</f>
        <v>1165</v>
      </c>
      <c r="L36" s="66">
        <f t="shared" si="10"/>
        <v>3.6892773449870164</v>
      </c>
      <c r="M36" s="49">
        <f>RS!M25</f>
        <v>2257208.65</v>
      </c>
      <c r="N36" s="31">
        <f t="shared" si="11"/>
        <v>3.1480928824241481</v>
      </c>
    </row>
    <row r="37" spans="1:14" ht="15.75" thickBot="1" x14ac:dyDescent="0.3">
      <c r="A37" s="56"/>
      <c r="B37" s="57" t="s">
        <v>51</v>
      </c>
      <c r="C37" s="67">
        <f>SUM(C11:C36)</f>
        <v>28767</v>
      </c>
      <c r="D37" s="58">
        <f t="shared" ref="D37:N37" si="12">SUM(D11:D36)</f>
        <v>99.999999999999986</v>
      </c>
      <c r="E37" s="67">
        <f>SUM(E11:E36)</f>
        <v>57629152.769999996</v>
      </c>
      <c r="F37" s="58">
        <f t="shared" si="12"/>
        <v>100.00000000000001</v>
      </c>
      <c r="G37" s="67">
        <f t="shared" si="12"/>
        <v>2811</v>
      </c>
      <c r="H37" s="58">
        <f t="shared" si="12"/>
        <v>100</v>
      </c>
      <c r="I37" s="67">
        <f t="shared" si="12"/>
        <v>14071674.819999998</v>
      </c>
      <c r="J37" s="59">
        <f t="shared" si="12"/>
        <v>100.00000000000001</v>
      </c>
      <c r="K37" s="67">
        <f>SUM(K11:K36)</f>
        <v>31578</v>
      </c>
      <c r="L37" s="58">
        <f t="shared" si="12"/>
        <v>99.999999999999986</v>
      </c>
      <c r="M37" s="67">
        <f>SUM(M11:M36)</f>
        <v>71700827.590000004</v>
      </c>
      <c r="N37" s="59">
        <f t="shared" si="12"/>
        <v>100.00000000000001</v>
      </c>
    </row>
    <row r="40" spans="1:14" x14ac:dyDescent="0.25">
      <c r="B40" s="43" t="s">
        <v>66</v>
      </c>
    </row>
    <row r="41" spans="1:14" x14ac:dyDescent="0.25">
      <c r="C41" s="12"/>
      <c r="D41" s="12"/>
      <c r="H41" s="13"/>
      <c r="I41" s="13"/>
    </row>
    <row r="42" spans="1:14" x14ac:dyDescent="0.25">
      <c r="C42" s="36"/>
    </row>
    <row r="43" spans="1:14" x14ac:dyDescent="0.25">
      <c r="B43" s="45"/>
      <c r="C43" s="9"/>
    </row>
    <row r="44" spans="1:14" x14ac:dyDescent="0.25">
      <c r="B44" s="45"/>
    </row>
    <row r="45" spans="1:14" x14ac:dyDescent="0.25">
      <c r="B45" s="45"/>
      <c r="C45" s="9"/>
      <c r="E45" s="37"/>
      <c r="F45" s="37"/>
    </row>
    <row r="46" spans="1:14" x14ac:dyDescent="0.25">
      <c r="B46" s="45"/>
      <c r="C46" s="9"/>
      <c r="D46" s="19"/>
      <c r="I46" s="9"/>
    </row>
    <row r="47" spans="1:14" x14ac:dyDescent="0.25">
      <c r="B47" s="45"/>
      <c r="C47" s="9"/>
      <c r="I47" s="9"/>
    </row>
    <row r="48" spans="1:14" x14ac:dyDescent="0.25">
      <c r="B48" s="45"/>
    </row>
    <row r="49" spans="2:6" x14ac:dyDescent="0.25">
      <c r="B49" s="45"/>
      <c r="C49" s="46"/>
      <c r="D49" s="46"/>
      <c r="E49" s="46"/>
      <c r="F49" s="46"/>
    </row>
    <row r="50" spans="2:6" x14ac:dyDescent="0.25">
      <c r="B50" s="45"/>
      <c r="C50" s="46"/>
      <c r="D50" s="46"/>
      <c r="E50" s="46"/>
      <c r="F50" s="46"/>
    </row>
    <row r="51" spans="2:6" x14ac:dyDescent="0.25">
      <c r="B51" s="45"/>
      <c r="C51" s="46"/>
      <c r="D51" s="47"/>
      <c r="E51" s="46"/>
      <c r="F51" s="46"/>
    </row>
    <row r="52" spans="2:6" x14ac:dyDescent="0.25">
      <c r="B52" s="45"/>
      <c r="C52" s="46"/>
      <c r="D52" s="46"/>
      <c r="E52" s="46"/>
      <c r="F52" s="46"/>
    </row>
    <row r="53" spans="2:6" x14ac:dyDescent="0.25">
      <c r="B53" s="45"/>
      <c r="C53" s="46"/>
      <c r="D53" s="46"/>
      <c r="E53" s="46"/>
      <c r="F53" s="46"/>
    </row>
    <row r="54" spans="2:6" x14ac:dyDescent="0.25">
      <c r="B54" s="45"/>
      <c r="C54" s="46"/>
      <c r="D54" s="46"/>
      <c r="E54" s="46"/>
      <c r="F54" s="46"/>
    </row>
    <row r="55" spans="2:6" x14ac:dyDescent="0.25">
      <c r="B55" s="45"/>
      <c r="C55" s="46"/>
      <c r="D55" s="46"/>
      <c r="E55" s="46"/>
      <c r="F55" s="46"/>
    </row>
    <row r="56" spans="2:6" x14ac:dyDescent="0.25">
      <c r="B56" s="45"/>
      <c r="C56" s="46"/>
      <c r="D56" s="46"/>
      <c r="E56" s="46"/>
      <c r="F56" s="46"/>
    </row>
    <row r="57" spans="2:6" x14ac:dyDescent="0.25">
      <c r="B57" s="45"/>
      <c r="C57" s="46"/>
      <c r="D57" s="46"/>
      <c r="E57" s="46"/>
      <c r="F57" s="46"/>
    </row>
    <row r="58" spans="2:6" x14ac:dyDescent="0.25">
      <c r="B58" s="45"/>
      <c r="C58" s="46"/>
      <c r="D58" s="46"/>
      <c r="E58" s="46"/>
      <c r="F58" s="46"/>
    </row>
    <row r="59" spans="2:6" x14ac:dyDescent="0.25">
      <c r="B59" s="45"/>
      <c r="C59" s="46"/>
      <c r="D59" s="46"/>
      <c r="E59" s="46"/>
      <c r="F59" s="46"/>
    </row>
    <row r="60" spans="2:6" x14ac:dyDescent="0.25">
      <c r="B60" s="45"/>
      <c r="C60" s="46"/>
      <c r="D60" s="46"/>
      <c r="E60" s="46"/>
      <c r="F60" s="46"/>
    </row>
    <row r="61" spans="2:6" x14ac:dyDescent="0.25">
      <c r="B61" s="45"/>
      <c r="C61" s="46"/>
      <c r="D61" s="46"/>
      <c r="E61" s="46"/>
      <c r="F61" s="46"/>
    </row>
    <row r="62" spans="2:6" x14ac:dyDescent="0.25">
      <c r="B62" s="45"/>
      <c r="C62" s="46"/>
      <c r="D62" s="46"/>
      <c r="E62" s="46"/>
      <c r="F62" s="46"/>
    </row>
    <row r="63" spans="2:6" x14ac:dyDescent="0.25">
      <c r="B63" s="45"/>
      <c r="C63" s="46"/>
      <c r="D63" s="46"/>
      <c r="E63" s="46"/>
      <c r="F63" s="46"/>
    </row>
    <row r="64" spans="2:6" x14ac:dyDescent="0.25">
      <c r="B64" s="45"/>
      <c r="C64" s="46"/>
      <c r="D64" s="46"/>
      <c r="E64" s="46"/>
      <c r="F64" s="46"/>
    </row>
    <row r="65" spans="2:6" x14ac:dyDescent="0.25">
      <c r="B65" s="45"/>
      <c r="C65" s="46"/>
      <c r="D65" s="46"/>
      <c r="E65" s="46"/>
      <c r="F65" s="46"/>
    </row>
    <row r="66" spans="2:6" x14ac:dyDescent="0.25">
      <c r="B66" s="45"/>
      <c r="C66" s="46"/>
      <c r="D66" s="46"/>
      <c r="E66" s="46"/>
      <c r="F66" s="46"/>
    </row>
    <row r="67" spans="2:6" x14ac:dyDescent="0.25">
      <c r="B67" s="45"/>
      <c r="C67" s="46"/>
      <c r="D67" s="46"/>
      <c r="E67" s="46"/>
      <c r="F67" s="46"/>
    </row>
    <row r="68" spans="2:6" x14ac:dyDescent="0.25">
      <c r="B68" s="45"/>
      <c r="C68" s="46"/>
      <c r="D68" s="46"/>
      <c r="E68" s="46"/>
      <c r="F68" s="46"/>
    </row>
    <row r="69" spans="2:6" x14ac:dyDescent="0.25">
      <c r="B69" s="45"/>
      <c r="C69" s="46"/>
      <c r="D69" s="46"/>
      <c r="E69" s="46"/>
      <c r="F69" s="46"/>
    </row>
    <row r="70" spans="2:6" x14ac:dyDescent="0.25">
      <c r="B70" s="45"/>
      <c r="C70" s="46"/>
      <c r="D70" s="46"/>
      <c r="E70" s="46"/>
      <c r="F70" s="46"/>
    </row>
    <row r="71" spans="2:6" x14ac:dyDescent="0.25">
      <c r="B71" s="45"/>
      <c r="C71" s="46"/>
      <c r="D71" s="46"/>
      <c r="E71" s="46"/>
      <c r="F71" s="46"/>
    </row>
    <row r="72" spans="2:6" x14ac:dyDescent="0.25">
      <c r="B72" s="45"/>
      <c r="C72" s="46"/>
      <c r="D72" s="46"/>
      <c r="E72" s="46"/>
      <c r="F72" s="46"/>
    </row>
    <row r="73" spans="2:6" x14ac:dyDescent="0.25">
      <c r="B73" s="45"/>
      <c r="C73" s="46"/>
      <c r="D73" s="46"/>
      <c r="E73" s="46"/>
      <c r="F73" s="46"/>
    </row>
    <row r="74" spans="2:6" x14ac:dyDescent="0.25">
      <c r="B74" s="45"/>
      <c r="C74" s="46"/>
      <c r="D74" s="46"/>
      <c r="E74" s="46"/>
      <c r="F74" s="46"/>
    </row>
    <row r="75" spans="2:6" x14ac:dyDescent="0.25">
      <c r="B75" s="45"/>
      <c r="C75" s="46"/>
      <c r="D75" s="46"/>
      <c r="E75" s="46"/>
      <c r="F75" s="46"/>
    </row>
    <row r="76" spans="2:6" x14ac:dyDescent="0.25">
      <c r="E76" s="4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osiguranja&amp;RKvartalno izvješće</oddHeader>
    <oddFooter>&amp;CU izvješće su uključeni podatci zaključno s 31.03.2019.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8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8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60" t="s">
        <v>64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9"/>
      <c r="K7" s="3"/>
      <c r="L7" s="3"/>
    </row>
    <row r="8" spans="1:14" ht="19.5" customHeight="1" x14ac:dyDescent="0.25">
      <c r="A8" s="4"/>
      <c r="B8" s="68" t="s">
        <v>67</v>
      </c>
      <c r="C8" s="73" t="s">
        <v>53</v>
      </c>
      <c r="D8" s="73"/>
      <c r="E8" s="74"/>
      <c r="F8" s="74"/>
      <c r="G8" s="73" t="s">
        <v>54</v>
      </c>
      <c r="H8" s="73"/>
      <c r="I8" s="73"/>
      <c r="J8" s="73"/>
      <c r="K8" s="73" t="s">
        <v>55</v>
      </c>
      <c r="L8" s="73"/>
      <c r="M8" s="73"/>
      <c r="N8" s="75"/>
    </row>
    <row r="9" spans="1:14" ht="19.5" customHeight="1" x14ac:dyDescent="0.25">
      <c r="A9" s="5"/>
      <c r="B9" s="69"/>
      <c r="C9" s="71" t="s">
        <v>48</v>
      </c>
      <c r="D9" s="71"/>
      <c r="E9" s="71" t="s">
        <v>21</v>
      </c>
      <c r="F9" s="71"/>
      <c r="G9" s="71" t="s">
        <v>48</v>
      </c>
      <c r="H9" s="71"/>
      <c r="I9" s="71" t="s">
        <v>21</v>
      </c>
      <c r="J9" s="71"/>
      <c r="K9" s="71" t="s">
        <v>48</v>
      </c>
      <c r="L9" s="71"/>
      <c r="M9" s="71" t="s">
        <v>21</v>
      </c>
      <c r="N9" s="72"/>
    </row>
    <row r="10" spans="1:14" ht="18.75" customHeight="1" thickBot="1" x14ac:dyDescent="0.3">
      <c r="A10" s="6"/>
      <c r="B10" s="70"/>
      <c r="C10" s="48" t="s">
        <v>58</v>
      </c>
      <c r="D10" s="54" t="s">
        <v>49</v>
      </c>
      <c r="E10" s="48" t="s">
        <v>58</v>
      </c>
      <c r="F10" s="7" t="s">
        <v>49</v>
      </c>
      <c r="G10" s="48" t="s">
        <v>58</v>
      </c>
      <c r="H10" s="54" t="s">
        <v>49</v>
      </c>
      <c r="I10" s="48" t="s">
        <v>58</v>
      </c>
      <c r="J10" s="7" t="s">
        <v>49</v>
      </c>
      <c r="K10" s="48" t="s">
        <v>58</v>
      </c>
      <c r="L10" s="54" t="s">
        <v>49</v>
      </c>
      <c r="M10" s="48" t="s">
        <v>58</v>
      </c>
      <c r="N10" s="11" t="s">
        <v>49</v>
      </c>
    </row>
    <row r="11" spans="1:14" x14ac:dyDescent="0.25">
      <c r="A11" s="42" t="s">
        <v>23</v>
      </c>
      <c r="B11" s="8" t="s">
        <v>50</v>
      </c>
      <c r="C11" s="50">
        <v>3734</v>
      </c>
      <c r="D11" s="31">
        <f t="shared" ref="D11:D21" si="0">C11/C$22*100</f>
        <v>17.061134972128301</v>
      </c>
      <c r="E11" s="51">
        <v>5895429</v>
      </c>
      <c r="F11" s="31">
        <f t="shared" ref="F11:F21" si="1">E11/E$22*100</f>
        <v>13.966869111909407</v>
      </c>
      <c r="G11" s="51">
        <v>145</v>
      </c>
      <c r="H11" s="64">
        <f t="shared" ref="H11:H21" si="2">G11/G$22*100</f>
        <v>5.9401884473576398</v>
      </c>
      <c r="I11" s="51">
        <v>768750</v>
      </c>
      <c r="J11" s="31">
        <f t="shared" ref="J11:J21" si="3">I11/I$22*100</f>
        <v>6.1523521672805952</v>
      </c>
      <c r="K11" s="51">
        <f t="shared" ref="K11:K21" si="4">C11+G11</f>
        <v>3879</v>
      </c>
      <c r="L11" s="64">
        <f t="shared" ref="L11:L21" si="5">K11/K$22*100</f>
        <v>15.945246022937475</v>
      </c>
      <c r="M11" s="51">
        <f>E11+I11</f>
        <v>6664179</v>
      </c>
      <c r="N11" s="31">
        <f t="shared" ref="N11:N21" si="6">M11/M$22*100</f>
        <v>12.181958251298347</v>
      </c>
    </row>
    <row r="12" spans="1:14" x14ac:dyDescent="0.25">
      <c r="A12" s="42" t="s">
        <v>24</v>
      </c>
      <c r="B12" s="8" t="s">
        <v>0</v>
      </c>
      <c r="C12" s="49">
        <v>3180</v>
      </c>
      <c r="D12" s="31">
        <f t="shared" si="0"/>
        <v>14.529836425111945</v>
      </c>
      <c r="E12" s="51">
        <v>3390776</v>
      </c>
      <c r="F12" s="31">
        <f t="shared" si="1"/>
        <v>8.0330921769736747</v>
      </c>
      <c r="G12" s="51">
        <v>0</v>
      </c>
      <c r="H12" s="64">
        <f t="shared" si="2"/>
        <v>0</v>
      </c>
      <c r="I12" s="51">
        <v>0</v>
      </c>
      <c r="J12" s="31">
        <f t="shared" si="3"/>
        <v>0</v>
      </c>
      <c r="K12" s="51">
        <f t="shared" si="4"/>
        <v>3180</v>
      </c>
      <c r="L12" s="64">
        <f t="shared" si="5"/>
        <v>13.071895424836603</v>
      </c>
      <c r="M12" s="51">
        <f t="shared" ref="M12:M21" si="7">E12+I12</f>
        <v>3390776</v>
      </c>
      <c r="N12" s="31">
        <f t="shared" si="6"/>
        <v>6.1982566301872151</v>
      </c>
    </row>
    <row r="13" spans="1:14" x14ac:dyDescent="0.25">
      <c r="A13" s="42" t="s">
        <v>25</v>
      </c>
      <c r="B13" s="8" t="s">
        <v>1</v>
      </c>
      <c r="C13" s="49">
        <v>403</v>
      </c>
      <c r="D13" s="31">
        <f t="shared" si="0"/>
        <v>1.8413597733711047</v>
      </c>
      <c r="E13" s="51">
        <v>933820</v>
      </c>
      <c r="F13" s="31">
        <f t="shared" si="1"/>
        <v>2.2123142716303166</v>
      </c>
      <c r="G13" s="51">
        <v>0</v>
      </c>
      <c r="H13" s="64">
        <f t="shared" si="2"/>
        <v>0</v>
      </c>
      <c r="I13" s="53">
        <v>0</v>
      </c>
      <c r="J13" s="31">
        <f t="shared" si="3"/>
        <v>0</v>
      </c>
      <c r="K13" s="51">
        <f t="shared" si="4"/>
        <v>403</v>
      </c>
      <c r="L13" s="64">
        <f t="shared" si="5"/>
        <v>1.6565955522670281</v>
      </c>
      <c r="M13" s="51">
        <f t="shared" si="7"/>
        <v>933820</v>
      </c>
      <c r="N13" s="31">
        <f t="shared" si="6"/>
        <v>1.7070004053353645</v>
      </c>
    </row>
    <row r="14" spans="1:14" x14ac:dyDescent="0.25">
      <c r="A14" s="42" t="s">
        <v>26</v>
      </c>
      <c r="B14" s="8" t="s">
        <v>20</v>
      </c>
      <c r="C14" s="49">
        <v>1598</v>
      </c>
      <c r="D14" s="31">
        <f t="shared" si="0"/>
        <v>7.3014712601663163</v>
      </c>
      <c r="E14" s="51">
        <v>2993544</v>
      </c>
      <c r="F14" s="31">
        <f t="shared" si="1"/>
        <v>7.0920092886780157</v>
      </c>
      <c r="G14" s="51">
        <v>0</v>
      </c>
      <c r="H14" s="64">
        <f t="shared" si="2"/>
        <v>0</v>
      </c>
      <c r="I14" s="51">
        <v>0</v>
      </c>
      <c r="J14" s="31">
        <f t="shared" si="3"/>
        <v>0</v>
      </c>
      <c r="K14" s="51">
        <f t="shared" si="4"/>
        <v>1598</v>
      </c>
      <c r="L14" s="64">
        <f t="shared" si="5"/>
        <v>6.5688329839273241</v>
      </c>
      <c r="M14" s="51">
        <f t="shared" si="7"/>
        <v>2993544</v>
      </c>
      <c r="N14" s="31">
        <f t="shared" si="6"/>
        <v>5.4721261285785774</v>
      </c>
    </row>
    <row r="15" spans="1:14" x14ac:dyDescent="0.25">
      <c r="A15" s="42" t="s">
        <v>27</v>
      </c>
      <c r="B15" s="8" t="s">
        <v>2</v>
      </c>
      <c r="C15" s="49">
        <v>1534</v>
      </c>
      <c r="D15" s="31">
        <f t="shared" si="0"/>
        <v>7.0090468792835603</v>
      </c>
      <c r="E15" s="51">
        <v>3036243</v>
      </c>
      <c r="F15" s="31">
        <f t="shared" si="1"/>
        <v>7.1931675494609744</v>
      </c>
      <c r="G15" s="51">
        <v>187</v>
      </c>
      <c r="H15" s="64">
        <f t="shared" si="2"/>
        <v>7.6607947562474399</v>
      </c>
      <c r="I15" s="53">
        <v>1531985</v>
      </c>
      <c r="J15" s="31">
        <f t="shared" si="3"/>
        <v>12.260567460151366</v>
      </c>
      <c r="K15" s="51">
        <f t="shared" si="4"/>
        <v>1721</v>
      </c>
      <c r="L15" s="64">
        <f t="shared" si="5"/>
        <v>7.0744440333785503</v>
      </c>
      <c r="M15" s="51">
        <f t="shared" si="7"/>
        <v>4568228</v>
      </c>
      <c r="N15" s="31">
        <f t="shared" si="6"/>
        <v>8.3506104470501388</v>
      </c>
    </row>
    <row r="16" spans="1:14" x14ac:dyDescent="0.25">
      <c r="A16" s="42" t="s">
        <v>28</v>
      </c>
      <c r="B16" s="8" t="s">
        <v>3</v>
      </c>
      <c r="C16" s="49">
        <v>2870</v>
      </c>
      <c r="D16" s="31">
        <f t="shared" si="0"/>
        <v>13.113405830211095</v>
      </c>
      <c r="E16" s="51">
        <v>5919801</v>
      </c>
      <c r="F16" s="31">
        <f t="shared" si="1"/>
        <v>14.024608851289774</v>
      </c>
      <c r="G16" s="51">
        <v>0</v>
      </c>
      <c r="H16" s="64">
        <f t="shared" si="2"/>
        <v>0</v>
      </c>
      <c r="I16" s="51">
        <v>0</v>
      </c>
      <c r="J16" s="31">
        <f t="shared" si="3"/>
        <v>0</v>
      </c>
      <c r="K16" s="51">
        <f t="shared" si="4"/>
        <v>2870</v>
      </c>
      <c r="L16" s="64">
        <f t="shared" si="5"/>
        <v>11.797591153861964</v>
      </c>
      <c r="M16" s="51">
        <f t="shared" si="7"/>
        <v>5919801</v>
      </c>
      <c r="N16" s="31">
        <f t="shared" si="6"/>
        <v>10.821253246348006</v>
      </c>
    </row>
    <row r="17" spans="1:20" x14ac:dyDescent="0.25">
      <c r="A17" s="42" t="s">
        <v>29</v>
      </c>
      <c r="B17" s="8" t="s">
        <v>4</v>
      </c>
      <c r="C17" s="50">
        <v>1041</v>
      </c>
      <c r="D17" s="31">
        <f t="shared" si="0"/>
        <v>4.7564653202960798</v>
      </c>
      <c r="E17" s="51">
        <v>2877931</v>
      </c>
      <c r="F17" s="31">
        <f t="shared" si="1"/>
        <v>6.8181103682372486</v>
      </c>
      <c r="G17" s="51">
        <v>415</v>
      </c>
      <c r="H17" s="64">
        <f t="shared" si="2"/>
        <v>17.001229004506349</v>
      </c>
      <c r="I17" s="51">
        <v>3631989</v>
      </c>
      <c r="J17" s="31">
        <f t="shared" si="3"/>
        <v>29.067024904961663</v>
      </c>
      <c r="K17" s="51">
        <f t="shared" si="4"/>
        <v>1456</v>
      </c>
      <c r="L17" s="64">
        <f t="shared" si="5"/>
        <v>5.9851194146421669</v>
      </c>
      <c r="M17" s="51">
        <f t="shared" si="7"/>
        <v>6509920</v>
      </c>
      <c r="N17" s="31">
        <f t="shared" si="6"/>
        <v>11.899976525134175</v>
      </c>
    </row>
    <row r="18" spans="1:20" x14ac:dyDescent="0.25">
      <c r="A18" s="42" t="s">
        <v>30</v>
      </c>
      <c r="B18" s="8" t="s">
        <v>5</v>
      </c>
      <c r="C18" s="49">
        <v>2829</v>
      </c>
      <c r="D18" s="31">
        <f t="shared" si="0"/>
        <v>12.926071461208078</v>
      </c>
      <c r="E18" s="51">
        <v>5858294</v>
      </c>
      <c r="F18" s="31">
        <f t="shared" si="1"/>
        <v>13.878892531329647</v>
      </c>
      <c r="G18" s="51">
        <v>213</v>
      </c>
      <c r="H18" s="64">
        <f t="shared" si="2"/>
        <v>8.7259319950839824</v>
      </c>
      <c r="I18" s="51">
        <v>877215</v>
      </c>
      <c r="J18" s="31">
        <f t="shared" si="3"/>
        <v>7.020404040872906</v>
      </c>
      <c r="K18" s="51">
        <f t="shared" si="4"/>
        <v>3042</v>
      </c>
      <c r="L18" s="64">
        <f t="shared" si="5"/>
        <v>12.504624491305957</v>
      </c>
      <c r="M18" s="51">
        <f t="shared" si="7"/>
        <v>6735509</v>
      </c>
      <c r="N18" s="31">
        <f t="shared" si="6"/>
        <v>12.312347768456441</v>
      </c>
    </row>
    <row r="19" spans="1:20" x14ac:dyDescent="0.25">
      <c r="A19" s="42" t="s">
        <v>31</v>
      </c>
      <c r="B19" s="8" t="s">
        <v>6</v>
      </c>
      <c r="C19" s="49">
        <v>1836</v>
      </c>
      <c r="D19" s="31">
        <f t="shared" si="0"/>
        <v>8.3889244265740661</v>
      </c>
      <c r="E19" s="51">
        <v>5587555</v>
      </c>
      <c r="F19" s="31">
        <f t="shared" si="1"/>
        <v>13.237484386733344</v>
      </c>
      <c r="G19" s="51">
        <v>844</v>
      </c>
      <c r="H19" s="64">
        <f t="shared" si="2"/>
        <v>34.575993445309301</v>
      </c>
      <c r="I19" s="51">
        <v>958533</v>
      </c>
      <c r="J19" s="31">
        <f t="shared" si="3"/>
        <v>7.6711968519804499</v>
      </c>
      <c r="K19" s="51">
        <f t="shared" si="4"/>
        <v>2680</v>
      </c>
      <c r="L19" s="64">
        <f t="shared" si="5"/>
        <v>11.016565955522669</v>
      </c>
      <c r="M19" s="51">
        <f t="shared" si="7"/>
        <v>6546088</v>
      </c>
      <c r="N19" s="31">
        <f t="shared" si="6"/>
        <v>11.966090755564203</v>
      </c>
    </row>
    <row r="20" spans="1:20" x14ac:dyDescent="0.25">
      <c r="A20" s="42" t="s">
        <v>32</v>
      </c>
      <c r="B20" s="8" t="s">
        <v>7</v>
      </c>
      <c r="C20" s="49">
        <v>2833</v>
      </c>
      <c r="D20" s="31">
        <f t="shared" si="0"/>
        <v>12.944347985013248</v>
      </c>
      <c r="E20" s="51">
        <v>5677752</v>
      </c>
      <c r="F20" s="31">
        <f t="shared" si="1"/>
        <v>13.451170225929593</v>
      </c>
      <c r="G20" s="51">
        <v>383</v>
      </c>
      <c r="H20" s="64">
        <f t="shared" si="2"/>
        <v>15.690290864399836</v>
      </c>
      <c r="I20" s="51">
        <v>2898806</v>
      </c>
      <c r="J20" s="31">
        <f t="shared" si="3"/>
        <v>23.19931756309072</v>
      </c>
      <c r="K20" s="51">
        <f t="shared" si="4"/>
        <v>3216</v>
      </c>
      <c r="L20" s="64">
        <f t="shared" si="5"/>
        <v>13.219879146627203</v>
      </c>
      <c r="M20" s="51">
        <f t="shared" si="7"/>
        <v>8576558</v>
      </c>
      <c r="N20" s="31">
        <f t="shared" si="6"/>
        <v>15.677740873382731</v>
      </c>
    </row>
    <row r="21" spans="1:20" x14ac:dyDescent="0.25">
      <c r="A21" s="42" t="s">
        <v>33</v>
      </c>
      <c r="B21" s="8" t="s">
        <v>56</v>
      </c>
      <c r="C21" s="49">
        <v>28</v>
      </c>
      <c r="D21" s="31">
        <f t="shared" si="0"/>
        <v>0.12793566663620579</v>
      </c>
      <c r="E21" s="20">
        <v>38952</v>
      </c>
      <c r="F21" s="31">
        <f t="shared" si="1"/>
        <v>9.2281237828001197E-2</v>
      </c>
      <c r="G21" s="51">
        <v>254</v>
      </c>
      <c r="H21" s="64">
        <f t="shared" si="2"/>
        <v>10.405571487095452</v>
      </c>
      <c r="I21" s="51">
        <v>1827943</v>
      </c>
      <c r="J21" s="31">
        <f t="shared" si="3"/>
        <v>14.6291370116623</v>
      </c>
      <c r="K21" s="51">
        <f t="shared" si="4"/>
        <v>282</v>
      </c>
      <c r="L21" s="64">
        <f t="shared" si="5"/>
        <v>1.1592058206930571</v>
      </c>
      <c r="M21" s="51">
        <f t="shared" si="7"/>
        <v>1866895</v>
      </c>
      <c r="N21" s="31">
        <f t="shared" si="6"/>
        <v>3.4126389686648015</v>
      </c>
    </row>
    <row r="22" spans="1:20" ht="15.75" thickBot="1" x14ac:dyDescent="0.3">
      <c r="A22" s="56"/>
      <c r="B22" s="57" t="s">
        <v>51</v>
      </c>
      <c r="C22" s="67">
        <f>SUM(C11:C21)</f>
        <v>21886</v>
      </c>
      <c r="D22" s="58">
        <f t="shared" ref="D22:N22" si="8">SUM(D11:D21)</f>
        <v>100</v>
      </c>
      <c r="E22" s="67">
        <f t="shared" si="8"/>
        <v>42210097</v>
      </c>
      <c r="F22" s="58">
        <f t="shared" si="8"/>
        <v>99.999999999999986</v>
      </c>
      <c r="G22" s="67">
        <f>SUM(G11:G21)</f>
        <v>2441</v>
      </c>
      <c r="H22" s="58">
        <f t="shared" si="8"/>
        <v>100</v>
      </c>
      <c r="I22" s="67">
        <f>SUM(I11:I21)</f>
        <v>12495221</v>
      </c>
      <c r="J22" s="59">
        <f t="shared" si="8"/>
        <v>99.999999999999986</v>
      </c>
      <c r="K22" s="67">
        <f t="shared" si="8"/>
        <v>24327</v>
      </c>
      <c r="L22" s="58">
        <f t="shared" si="8"/>
        <v>100</v>
      </c>
      <c r="M22" s="67">
        <f>SUM(M11:M21)</f>
        <v>54705318</v>
      </c>
      <c r="N22" s="59">
        <f t="shared" si="8"/>
        <v>100.00000000000001</v>
      </c>
    </row>
    <row r="23" spans="1:20" x14ac:dyDescent="0.25">
      <c r="M23" s="9"/>
    </row>
    <row r="25" spans="1:20" x14ac:dyDescent="0.25">
      <c r="B25" t="s">
        <v>61</v>
      </c>
      <c r="C25" s="21"/>
      <c r="D25" s="21"/>
      <c r="E25" s="14"/>
      <c r="F25" s="14"/>
      <c r="G25" s="14"/>
      <c r="H25" s="22"/>
      <c r="I25" s="22"/>
      <c r="J25" s="40"/>
      <c r="K25" s="23"/>
      <c r="L25" s="14"/>
      <c r="M25" s="22"/>
      <c r="N25" s="22"/>
      <c r="O25" s="14"/>
      <c r="P25" s="14"/>
      <c r="Q25" s="14"/>
      <c r="R25" s="22"/>
      <c r="S25" s="22"/>
      <c r="T25" s="14"/>
    </row>
    <row r="26" spans="1:20" x14ac:dyDescent="0.25">
      <c r="B26" s="24"/>
      <c r="C26" s="14"/>
      <c r="D26" s="25"/>
      <c r="E26" s="26"/>
      <c r="F26" s="14"/>
      <c r="G26" s="14"/>
      <c r="H26" s="14"/>
      <c r="I26" s="14"/>
      <c r="J26" s="40"/>
      <c r="K26" s="14"/>
      <c r="L26" s="14"/>
      <c r="M26" s="14"/>
      <c r="N26" s="14"/>
      <c r="O26" s="14"/>
      <c r="P26" s="14"/>
      <c r="Q26" s="14"/>
      <c r="R26" s="17"/>
      <c r="S26" s="17"/>
      <c r="T26" s="17"/>
    </row>
    <row r="27" spans="1:20" ht="15.75" x14ac:dyDescent="0.25">
      <c r="B27" s="18"/>
      <c r="C27" s="50"/>
      <c r="D27" s="15"/>
      <c r="E27" s="51"/>
      <c r="F27" s="17"/>
      <c r="G27" s="14"/>
      <c r="H27" s="27"/>
      <c r="I27" s="27"/>
      <c r="J27" s="41"/>
      <c r="K27" s="16"/>
      <c r="L27" s="17"/>
      <c r="M27" s="14"/>
      <c r="N27" s="14"/>
      <c r="O27" s="14"/>
      <c r="P27" s="14"/>
      <c r="Q27" s="14"/>
      <c r="R27" s="25"/>
      <c r="S27" s="25"/>
      <c r="T27" s="14"/>
    </row>
    <row r="28" spans="1:20" x14ac:dyDescent="0.25">
      <c r="B28" s="18"/>
      <c r="C28" s="49"/>
      <c r="D28" s="15"/>
      <c r="E28" s="51"/>
      <c r="F28" s="17"/>
      <c r="G28" s="14"/>
      <c r="H28" s="14"/>
      <c r="I28" s="15"/>
      <c r="J28" s="40"/>
      <c r="K28" s="16"/>
      <c r="L28" s="17"/>
      <c r="M28" s="14"/>
      <c r="N28" s="14"/>
      <c r="O28" s="14"/>
      <c r="P28" s="14"/>
      <c r="Q28" s="14"/>
      <c r="R28" s="14"/>
      <c r="S28" s="14"/>
      <c r="T28" s="14"/>
    </row>
    <row r="29" spans="1:20" x14ac:dyDescent="0.25">
      <c r="B29" s="18"/>
      <c r="C29" s="49"/>
      <c r="D29" s="15"/>
      <c r="E29" s="51"/>
      <c r="F29" s="17"/>
      <c r="G29" s="14"/>
      <c r="H29" s="24"/>
      <c r="I29" s="15"/>
      <c r="J29" s="40"/>
      <c r="K29" s="16"/>
      <c r="L29" s="17"/>
      <c r="M29" s="14"/>
      <c r="N29" s="14"/>
      <c r="O29" s="14"/>
      <c r="P29" s="14"/>
      <c r="Q29" s="14"/>
      <c r="R29" s="14"/>
      <c r="S29" s="28"/>
      <c r="T29" s="26"/>
    </row>
    <row r="30" spans="1:20" x14ac:dyDescent="0.25">
      <c r="B30" s="18"/>
      <c r="C30" s="49"/>
      <c r="D30" s="15"/>
      <c r="E30" s="51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49"/>
      <c r="D31" s="15"/>
      <c r="E31" s="51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49"/>
      <c r="D32" s="15"/>
      <c r="E32" s="51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50"/>
      <c r="D33" s="15"/>
      <c r="E33" s="51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49"/>
      <c r="D34" s="15"/>
      <c r="E34" s="51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49"/>
      <c r="D35" s="15"/>
      <c r="E35" s="51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49"/>
      <c r="D36" s="15"/>
      <c r="E36" s="51"/>
      <c r="F36" s="17"/>
      <c r="G36" s="14"/>
      <c r="H36" s="18"/>
      <c r="I36" s="15"/>
      <c r="J36" s="15"/>
      <c r="K36" s="17"/>
      <c r="L36" s="17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49"/>
      <c r="D37" s="15"/>
      <c r="E37" s="20"/>
      <c r="F37" s="17"/>
      <c r="G37" s="14"/>
      <c r="H37" s="18"/>
      <c r="I37" s="15"/>
      <c r="J37" s="40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0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18"/>
      <c r="C39" s="15"/>
      <c r="D39" s="15"/>
      <c r="E39" s="17"/>
      <c r="F39" s="17"/>
      <c r="G39" s="14"/>
      <c r="H39" s="18"/>
      <c r="I39" s="15"/>
      <c r="J39" s="40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29"/>
      <c r="C40" s="14"/>
      <c r="D40" s="14"/>
      <c r="E40" s="26"/>
      <c r="F40" s="14"/>
      <c r="G40" s="14"/>
      <c r="H40" s="29"/>
      <c r="I40" s="15"/>
      <c r="J40" s="40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0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0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0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0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0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0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30"/>
      <c r="C47" s="15"/>
      <c r="D47" s="15"/>
      <c r="E47" s="15"/>
      <c r="F47" s="15"/>
      <c r="G47" s="14"/>
      <c r="H47" s="18"/>
      <c r="I47" s="15"/>
      <c r="J47" s="15"/>
      <c r="K47" s="17"/>
      <c r="L47" s="17"/>
      <c r="M47" s="14"/>
      <c r="N47" s="14"/>
      <c r="O47" s="14"/>
      <c r="P47" s="14"/>
      <c r="Q47" s="14"/>
      <c r="R47" s="14"/>
      <c r="S47" s="14"/>
      <c r="T47" s="14"/>
    </row>
    <row r="48" spans="2:20" x14ac:dyDescent="0.25">
      <c r="B48" s="14"/>
      <c r="C48" s="14"/>
      <c r="D48" s="14"/>
      <c r="E48" s="14"/>
      <c r="F48" s="14"/>
      <c r="G48" s="14"/>
      <c r="H48" s="14"/>
      <c r="I48" s="14"/>
      <c r="J48" s="40"/>
      <c r="K48" s="14"/>
      <c r="L48" s="14"/>
      <c r="M48" s="14"/>
      <c r="N48" s="14"/>
      <c r="O48" s="14"/>
      <c r="P48" s="14"/>
      <c r="Q48" s="14"/>
      <c r="R48" s="14"/>
      <c r="S48" s="14"/>
      <c r="T48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count="1">
    <dataValidation type="decimal" allowBlank="1" showInputMessage="1" showErrorMessage="1" errorTitle="Microsoft Excel" error="Neočekivana vrsta podatka!_x000a_Mollimo unesite broj." sqref="K30:L36 E12:E15 L27:L29 K41:L47 R26:T26 F27:F39 E38:E39 E28:E3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osiguranja&amp;RKvartalno izvješće</oddHeader>
    <oddFooter>&amp;CU izvješće su uključeni podatci zaključno s 31.03.2019.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46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60" t="s">
        <v>65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68" t="s">
        <v>67</v>
      </c>
      <c r="C8" s="73" t="s">
        <v>53</v>
      </c>
      <c r="D8" s="73"/>
      <c r="E8" s="74"/>
      <c r="F8" s="74"/>
      <c r="G8" s="73" t="s">
        <v>54</v>
      </c>
      <c r="H8" s="73"/>
      <c r="I8" s="73"/>
      <c r="J8" s="73"/>
      <c r="K8" s="73" t="s">
        <v>55</v>
      </c>
      <c r="L8" s="73"/>
      <c r="M8" s="73"/>
      <c r="N8" s="75"/>
    </row>
    <row r="9" spans="1:14" ht="19.5" customHeight="1" x14ac:dyDescent="0.25">
      <c r="A9" s="5"/>
      <c r="B9" s="69"/>
      <c r="C9" s="71" t="s">
        <v>48</v>
      </c>
      <c r="D9" s="71"/>
      <c r="E9" s="71" t="s">
        <v>21</v>
      </c>
      <c r="F9" s="71"/>
      <c r="G9" s="71" t="s">
        <v>48</v>
      </c>
      <c r="H9" s="71"/>
      <c r="I9" s="71" t="s">
        <v>21</v>
      </c>
      <c r="J9" s="71"/>
      <c r="K9" s="71" t="s">
        <v>48</v>
      </c>
      <c r="L9" s="71"/>
      <c r="M9" s="71" t="s">
        <v>21</v>
      </c>
      <c r="N9" s="72"/>
    </row>
    <row r="10" spans="1:14" ht="18.75" customHeight="1" thickBot="1" x14ac:dyDescent="0.3">
      <c r="A10" s="6"/>
      <c r="B10" s="70"/>
      <c r="C10" s="48" t="s">
        <v>58</v>
      </c>
      <c r="D10" s="54" t="s">
        <v>49</v>
      </c>
      <c r="E10" s="62" t="s">
        <v>58</v>
      </c>
      <c r="F10" s="7" t="s">
        <v>49</v>
      </c>
      <c r="G10" s="48" t="s">
        <v>58</v>
      </c>
      <c r="H10" s="54" t="s">
        <v>49</v>
      </c>
      <c r="I10" s="48" t="s">
        <v>58</v>
      </c>
      <c r="J10" s="7" t="s">
        <v>49</v>
      </c>
      <c r="K10" s="48" t="s">
        <v>58</v>
      </c>
      <c r="L10" s="54" t="s">
        <v>49</v>
      </c>
      <c r="M10" s="48" t="s">
        <v>58</v>
      </c>
      <c r="N10" s="11" t="s">
        <v>49</v>
      </c>
    </row>
    <row r="11" spans="1:14" x14ac:dyDescent="0.25">
      <c r="A11" s="55" t="s">
        <v>23</v>
      </c>
      <c r="B11" s="10" t="s">
        <v>59</v>
      </c>
      <c r="C11" s="50">
        <v>785</v>
      </c>
      <c r="D11" s="31">
        <f>C11/C$26*100</f>
        <v>11.408225548612121</v>
      </c>
      <c r="E11" s="51">
        <v>1769716.97</v>
      </c>
      <c r="F11" s="31">
        <f>E11/E$26*100</f>
        <v>11.477466560846354</v>
      </c>
      <c r="G11" s="51">
        <v>0</v>
      </c>
      <c r="H11" s="64">
        <f t="shared" ref="H11:H25" si="0">G11/G$26*100</f>
        <v>0</v>
      </c>
      <c r="I11" s="63">
        <v>0</v>
      </c>
      <c r="J11" s="31">
        <f t="shared" ref="J11:J25" si="1">I11/I$26*100</f>
        <v>0</v>
      </c>
      <c r="K11" s="51">
        <f>C11+G11</f>
        <v>785</v>
      </c>
      <c r="L11" s="64">
        <f t="shared" ref="L11:L25" si="2">K11/K$26*100</f>
        <v>10.826092952696181</v>
      </c>
      <c r="M11" s="51">
        <f>E11+I11</f>
        <v>1769716.97</v>
      </c>
      <c r="N11" s="31">
        <f t="shared" ref="N11:N25" si="3">M11/M$26*100</f>
        <v>10.412850904863685</v>
      </c>
    </row>
    <row r="12" spans="1:14" x14ac:dyDescent="0.25">
      <c r="A12" s="55" t="s">
        <v>24</v>
      </c>
      <c r="B12" s="10" t="s">
        <v>9</v>
      </c>
      <c r="C12" s="50">
        <v>578</v>
      </c>
      <c r="D12" s="31">
        <f>C12/C$26*100</f>
        <v>8.3999418689144019</v>
      </c>
      <c r="E12" s="51">
        <v>1515295</v>
      </c>
      <c r="F12" s="31">
        <f>E12/E$26*100</f>
        <v>9.8274175967910153</v>
      </c>
      <c r="G12" s="51">
        <v>0</v>
      </c>
      <c r="H12" s="64">
        <f t="shared" si="0"/>
        <v>0</v>
      </c>
      <c r="I12" s="63">
        <v>0</v>
      </c>
      <c r="J12" s="31">
        <f t="shared" si="1"/>
        <v>0</v>
      </c>
      <c r="K12" s="51">
        <f>C12+G12</f>
        <v>578</v>
      </c>
      <c r="L12" s="64">
        <f t="shared" si="2"/>
        <v>7.9713143014756582</v>
      </c>
      <c r="M12" s="51">
        <f>E12+I12</f>
        <v>1515295</v>
      </c>
      <c r="N12" s="31">
        <f t="shared" si="3"/>
        <v>8.9158555742873506</v>
      </c>
    </row>
    <row r="13" spans="1:14" x14ac:dyDescent="0.25">
      <c r="A13" s="55" t="s">
        <v>25</v>
      </c>
      <c r="B13" s="10" t="s">
        <v>10</v>
      </c>
      <c r="C13" s="49">
        <v>832</v>
      </c>
      <c r="D13" s="31">
        <f t="shared" ref="D13:D25" si="4">C13/C$26*100</f>
        <v>12.091265804388897</v>
      </c>
      <c r="E13" s="51">
        <v>1913290.22</v>
      </c>
      <c r="F13" s="31">
        <f t="shared" ref="F13:F25" si="5">E13/E$26*100</f>
        <v>12.408608208828085</v>
      </c>
      <c r="G13" s="51">
        <v>0</v>
      </c>
      <c r="H13" s="64">
        <f t="shared" si="0"/>
        <v>0</v>
      </c>
      <c r="I13" s="63">
        <v>0</v>
      </c>
      <c r="J13" s="31">
        <f t="shared" si="1"/>
        <v>0</v>
      </c>
      <c r="K13" s="51">
        <f t="shared" ref="K13:K25" si="6">C13+G13</f>
        <v>832</v>
      </c>
      <c r="L13" s="64">
        <f t="shared" si="2"/>
        <v>11.474279409736587</v>
      </c>
      <c r="M13" s="51">
        <f t="shared" ref="M13:M25" si="7">E13+I13</f>
        <v>1913290.22</v>
      </c>
      <c r="N13" s="31">
        <f t="shared" si="3"/>
        <v>11.257622623460428</v>
      </c>
    </row>
    <row r="14" spans="1:14" x14ac:dyDescent="0.25">
      <c r="A14" s="55" t="s">
        <v>26</v>
      </c>
      <c r="B14" s="10" t="s">
        <v>11</v>
      </c>
      <c r="C14" s="49">
        <v>1106</v>
      </c>
      <c r="D14" s="31">
        <f t="shared" si="4"/>
        <v>16.073245167853507</v>
      </c>
      <c r="E14" s="51">
        <v>2410903.41</v>
      </c>
      <c r="F14" s="31">
        <f t="shared" si="5"/>
        <v>15.635869316270073</v>
      </c>
      <c r="G14" s="51">
        <v>62</v>
      </c>
      <c r="H14" s="64">
        <f t="shared" si="0"/>
        <v>16.756756756756758</v>
      </c>
      <c r="I14" s="63">
        <v>76207.649999999994</v>
      </c>
      <c r="J14" s="31">
        <f t="shared" si="1"/>
        <v>4.8341187691752365</v>
      </c>
      <c r="K14" s="51">
        <f t="shared" si="6"/>
        <v>1168</v>
      </c>
      <c r="L14" s="64">
        <f t="shared" si="2"/>
        <v>16.108123017514824</v>
      </c>
      <c r="M14" s="51">
        <f t="shared" si="7"/>
        <v>2487111.06</v>
      </c>
      <c r="N14" s="31">
        <f t="shared" si="3"/>
        <v>14.633931352094951</v>
      </c>
    </row>
    <row r="15" spans="1:14" x14ac:dyDescent="0.25">
      <c r="A15" s="55" t="s">
        <v>27</v>
      </c>
      <c r="B15" s="10" t="s">
        <v>19</v>
      </c>
      <c r="C15" s="49">
        <v>203</v>
      </c>
      <c r="D15" s="31">
        <f t="shared" si="4"/>
        <v>2.9501525940996949</v>
      </c>
      <c r="E15">
        <v>503679.55</v>
      </c>
      <c r="F15" s="31">
        <f t="shared" si="5"/>
        <v>3.2666043726230067</v>
      </c>
      <c r="G15" s="51">
        <v>0</v>
      </c>
      <c r="H15" s="64">
        <f t="shared" si="0"/>
        <v>0</v>
      </c>
      <c r="I15" s="63">
        <v>0</v>
      </c>
      <c r="J15" s="31">
        <f t="shared" si="1"/>
        <v>0</v>
      </c>
      <c r="K15" s="51">
        <f t="shared" si="6"/>
        <v>203</v>
      </c>
      <c r="L15" s="64">
        <f t="shared" si="2"/>
        <v>2.7996138463660185</v>
      </c>
      <c r="M15" s="51">
        <f t="shared" si="7"/>
        <v>503679.55</v>
      </c>
      <c r="N15" s="31">
        <f t="shared" si="3"/>
        <v>2.9636038682382271</v>
      </c>
    </row>
    <row r="16" spans="1:14" x14ac:dyDescent="0.25">
      <c r="A16" s="55" t="s">
        <v>28</v>
      </c>
      <c r="B16" s="10" t="s">
        <v>13</v>
      </c>
      <c r="C16" s="49">
        <v>1</v>
      </c>
      <c r="D16" s="31">
        <f t="shared" si="4"/>
        <v>1.4532771399505885E-2</v>
      </c>
      <c r="E16" s="51">
        <v>371.03</v>
      </c>
      <c r="F16" s="31">
        <f t="shared" si="5"/>
        <v>2.4063081782341855E-3</v>
      </c>
      <c r="G16" s="51">
        <v>243</v>
      </c>
      <c r="H16" s="64">
        <f t="shared" si="0"/>
        <v>65.675675675675677</v>
      </c>
      <c r="I16" s="63">
        <v>1323544.55</v>
      </c>
      <c r="J16" s="31">
        <f t="shared" si="1"/>
        <v>83.957077156881141</v>
      </c>
      <c r="K16" s="51">
        <f t="shared" si="6"/>
        <v>244</v>
      </c>
      <c r="L16" s="64">
        <f t="shared" si="2"/>
        <v>3.3650530961246727</v>
      </c>
      <c r="M16" s="51">
        <f t="shared" si="7"/>
        <v>1323915.58</v>
      </c>
      <c r="N16" s="31">
        <f t="shared" si="3"/>
        <v>7.7897967747724834</v>
      </c>
    </row>
    <row r="17" spans="1:14" x14ac:dyDescent="0.25">
      <c r="A17" s="55" t="s">
        <v>29</v>
      </c>
      <c r="B17" s="10" t="s">
        <v>14</v>
      </c>
      <c r="C17" s="49">
        <v>86</v>
      </c>
      <c r="D17" s="31">
        <f t="shared" si="4"/>
        <v>1.2498183403575063</v>
      </c>
      <c r="E17" s="51">
        <v>433212.05</v>
      </c>
      <c r="F17" s="31">
        <f t="shared" si="5"/>
        <v>2.809588709335086</v>
      </c>
      <c r="G17" s="51">
        <v>0</v>
      </c>
      <c r="H17" s="64">
        <f t="shared" si="0"/>
        <v>0</v>
      </c>
      <c r="I17" s="63">
        <v>0</v>
      </c>
      <c r="J17" s="31">
        <f t="shared" si="1"/>
        <v>0</v>
      </c>
      <c r="K17" s="51">
        <f t="shared" si="6"/>
        <v>86</v>
      </c>
      <c r="L17" s="64">
        <f t="shared" si="2"/>
        <v>1.1860433043718108</v>
      </c>
      <c r="M17" s="51">
        <f t="shared" si="7"/>
        <v>433212.05</v>
      </c>
      <c r="N17" s="31">
        <f t="shared" si="3"/>
        <v>2.5489796183851658</v>
      </c>
    </row>
    <row r="18" spans="1:14" x14ac:dyDescent="0.25">
      <c r="A18" s="55" t="s">
        <v>30</v>
      </c>
      <c r="B18" s="10" t="s">
        <v>15</v>
      </c>
      <c r="C18" s="50">
        <v>433</v>
      </c>
      <c r="D18" s="31">
        <f t="shared" si="4"/>
        <v>6.2926900159860484</v>
      </c>
      <c r="E18" s="51">
        <v>1044291.9</v>
      </c>
      <c r="F18" s="31">
        <f t="shared" si="5"/>
        <v>6.7727357341285499</v>
      </c>
      <c r="G18" s="51">
        <v>0</v>
      </c>
      <c r="H18" s="64">
        <f t="shared" si="0"/>
        <v>0</v>
      </c>
      <c r="I18" s="63">
        <v>0</v>
      </c>
      <c r="J18" s="31">
        <f t="shared" si="1"/>
        <v>0</v>
      </c>
      <c r="K18" s="51">
        <f t="shared" si="6"/>
        <v>433</v>
      </c>
      <c r="L18" s="64">
        <f t="shared" si="2"/>
        <v>5.9715901254999304</v>
      </c>
      <c r="M18" s="51">
        <f t="shared" si="7"/>
        <v>1044291.9</v>
      </c>
      <c r="N18" s="31">
        <f t="shared" si="3"/>
        <v>6.1445169143949716</v>
      </c>
    </row>
    <row r="19" spans="1:14" x14ac:dyDescent="0.25">
      <c r="A19" s="55" t="s">
        <v>31</v>
      </c>
      <c r="B19" s="10" t="s">
        <v>16</v>
      </c>
      <c r="C19" s="49">
        <v>376</v>
      </c>
      <c r="D19" s="31">
        <f t="shared" si="4"/>
        <v>5.464322046214213</v>
      </c>
      <c r="E19" s="51">
        <v>918586.96</v>
      </c>
      <c r="F19" s="31">
        <f t="shared" si="5"/>
        <v>5.957478678994363</v>
      </c>
      <c r="G19" s="51">
        <v>0</v>
      </c>
      <c r="H19" s="64">
        <f t="shared" si="0"/>
        <v>0</v>
      </c>
      <c r="I19" s="63">
        <v>0</v>
      </c>
      <c r="J19" s="31">
        <f t="shared" si="1"/>
        <v>0</v>
      </c>
      <c r="K19" s="51">
        <f t="shared" si="6"/>
        <v>376</v>
      </c>
      <c r="L19" s="64">
        <f t="shared" si="2"/>
        <v>5.1854916563232658</v>
      </c>
      <c r="M19" s="51">
        <f t="shared" si="7"/>
        <v>918586.96</v>
      </c>
      <c r="N19" s="31">
        <f t="shared" si="3"/>
        <v>5.4048806785369647</v>
      </c>
    </row>
    <row r="20" spans="1:14" x14ac:dyDescent="0.25">
      <c r="A20" s="55" t="s">
        <v>32</v>
      </c>
      <c r="B20" s="10" t="s">
        <v>8</v>
      </c>
      <c r="C20" s="49">
        <v>626</v>
      </c>
      <c r="D20" s="31">
        <f t="shared" si="4"/>
        <v>9.0975148960906846</v>
      </c>
      <c r="E20" s="51">
        <v>1079414.3600000001</v>
      </c>
      <c r="F20" s="31">
        <f t="shared" si="5"/>
        <v>7.0005217965431896</v>
      </c>
      <c r="G20" s="51">
        <v>0</v>
      </c>
      <c r="H20" s="64">
        <f t="shared" si="0"/>
        <v>0</v>
      </c>
      <c r="I20" s="63">
        <v>0</v>
      </c>
      <c r="J20" s="31">
        <f t="shared" si="1"/>
        <v>0</v>
      </c>
      <c r="K20" s="51">
        <f t="shared" si="6"/>
        <v>626</v>
      </c>
      <c r="L20" s="64">
        <f t="shared" si="2"/>
        <v>8.6332919597296929</v>
      </c>
      <c r="M20" s="51">
        <f t="shared" si="7"/>
        <v>1079414.3600000001</v>
      </c>
      <c r="N20" s="31">
        <f t="shared" si="3"/>
        <v>6.3511742192588327</v>
      </c>
    </row>
    <row r="21" spans="1:14" x14ac:dyDescent="0.25">
      <c r="A21" s="55" t="s">
        <v>33</v>
      </c>
      <c r="B21" s="10" t="s">
        <v>12</v>
      </c>
      <c r="C21" s="49">
        <v>230</v>
      </c>
      <c r="D21" s="31">
        <f t="shared" si="4"/>
        <v>3.3425374218863539</v>
      </c>
      <c r="E21" s="51">
        <v>711207.5</v>
      </c>
      <c r="F21" s="31">
        <f t="shared" si="5"/>
        <v>4.6125230403781083</v>
      </c>
      <c r="G21" s="51">
        <v>0</v>
      </c>
      <c r="H21" s="64">
        <f t="shared" si="0"/>
        <v>0</v>
      </c>
      <c r="I21" s="63">
        <v>0</v>
      </c>
      <c r="J21" s="31">
        <f t="shared" si="1"/>
        <v>0</v>
      </c>
      <c r="K21" s="51">
        <f t="shared" si="6"/>
        <v>230</v>
      </c>
      <c r="L21" s="64">
        <f t="shared" si="2"/>
        <v>3.1719762791339123</v>
      </c>
      <c r="M21" s="51">
        <f t="shared" si="7"/>
        <v>711207.5</v>
      </c>
      <c r="N21" s="31">
        <f t="shared" si="3"/>
        <v>4.1846791240979275</v>
      </c>
    </row>
    <row r="22" spans="1:14" x14ac:dyDescent="0.25">
      <c r="A22" s="55" t="s">
        <v>34</v>
      </c>
      <c r="B22" s="10" t="s">
        <v>52</v>
      </c>
      <c r="C22" s="49">
        <v>12</v>
      </c>
      <c r="D22" s="31">
        <f t="shared" si="4"/>
        <v>0.17439325679407064</v>
      </c>
      <c r="E22" s="20">
        <v>13936.03</v>
      </c>
      <c r="F22" s="31">
        <f t="shared" si="5"/>
        <v>9.0381863895418052E-2</v>
      </c>
      <c r="G22" s="51">
        <v>0</v>
      </c>
      <c r="H22" s="64">
        <f t="shared" si="0"/>
        <v>0</v>
      </c>
      <c r="I22" s="63">
        <v>0</v>
      </c>
      <c r="J22" s="31">
        <f t="shared" si="1"/>
        <v>0</v>
      </c>
      <c r="K22" s="51">
        <f t="shared" si="6"/>
        <v>12</v>
      </c>
      <c r="L22" s="64">
        <f t="shared" si="2"/>
        <v>0.16549441456350847</v>
      </c>
      <c r="M22" s="51">
        <f t="shared" si="7"/>
        <v>13936.03</v>
      </c>
      <c r="N22" s="31">
        <f t="shared" si="3"/>
        <v>8.1998311060840129E-2</v>
      </c>
    </row>
    <row r="23" spans="1:14" x14ac:dyDescent="0.25">
      <c r="A23" s="55" t="s">
        <v>35</v>
      </c>
      <c r="B23" s="10" t="s">
        <v>18</v>
      </c>
      <c r="C23" s="49">
        <v>77</v>
      </c>
      <c r="D23" s="31">
        <f t="shared" si="4"/>
        <v>1.119023397761953</v>
      </c>
      <c r="E23" s="51">
        <v>259810.64</v>
      </c>
      <c r="F23" s="31">
        <f t="shared" si="5"/>
        <v>1.6849970833201031</v>
      </c>
      <c r="G23" s="51">
        <v>0</v>
      </c>
      <c r="H23" s="64">
        <f t="shared" si="0"/>
        <v>0</v>
      </c>
      <c r="I23" s="63">
        <v>0</v>
      </c>
      <c r="J23" s="31">
        <f t="shared" si="1"/>
        <v>0</v>
      </c>
      <c r="K23" s="51">
        <f t="shared" si="6"/>
        <v>77</v>
      </c>
      <c r="L23" s="64">
        <f t="shared" si="2"/>
        <v>1.0619224934491795</v>
      </c>
      <c r="M23" s="51">
        <f t="shared" si="7"/>
        <v>259810.64</v>
      </c>
      <c r="N23" s="31">
        <f t="shared" si="3"/>
        <v>1.5287017662588236</v>
      </c>
    </row>
    <row r="24" spans="1:14" x14ac:dyDescent="0.25">
      <c r="A24" s="55" t="s">
        <v>36</v>
      </c>
      <c r="B24" s="10" t="s">
        <v>17</v>
      </c>
      <c r="C24" s="49">
        <v>436</v>
      </c>
      <c r="D24" s="31">
        <f t="shared" si="4"/>
        <v>6.3362883301845665</v>
      </c>
      <c r="E24" s="51">
        <v>764833.12</v>
      </c>
      <c r="F24" s="31">
        <f t="shared" si="5"/>
        <v>4.9603110035317037</v>
      </c>
      <c r="G24" s="51">
        <v>0</v>
      </c>
      <c r="H24" s="64">
        <f t="shared" si="0"/>
        <v>0</v>
      </c>
      <c r="I24" s="63">
        <v>0</v>
      </c>
      <c r="J24" s="31">
        <f t="shared" si="1"/>
        <v>0</v>
      </c>
      <c r="K24" s="51">
        <f t="shared" si="6"/>
        <v>436</v>
      </c>
      <c r="L24" s="64">
        <f t="shared" si="2"/>
        <v>6.0129637291408082</v>
      </c>
      <c r="M24" s="51">
        <f t="shared" si="7"/>
        <v>764833.12</v>
      </c>
      <c r="N24" s="31">
        <f t="shared" si="3"/>
        <v>4.5002073103597553</v>
      </c>
    </row>
    <row r="25" spans="1:14" x14ac:dyDescent="0.25">
      <c r="A25" s="55" t="s">
        <v>37</v>
      </c>
      <c r="B25" s="10" t="s">
        <v>22</v>
      </c>
      <c r="C25" s="49">
        <v>1100</v>
      </c>
      <c r="D25" s="31">
        <f t="shared" si="4"/>
        <v>15.986048539456474</v>
      </c>
      <c r="E25" s="52">
        <v>2080507.0299999998</v>
      </c>
      <c r="F25" s="31">
        <f t="shared" si="5"/>
        <v>13.493089726336727</v>
      </c>
      <c r="G25" s="51">
        <v>65</v>
      </c>
      <c r="H25" s="64">
        <f t="shared" si="0"/>
        <v>17.567567567567568</v>
      </c>
      <c r="I25" s="63">
        <v>176701.62</v>
      </c>
      <c r="J25" s="31">
        <f t="shared" si="1"/>
        <v>11.208804073943632</v>
      </c>
      <c r="K25" s="51">
        <f t="shared" si="6"/>
        <v>1165</v>
      </c>
      <c r="L25" s="64">
        <f t="shared" si="2"/>
        <v>16.06674941387395</v>
      </c>
      <c r="M25" s="51">
        <f t="shared" si="7"/>
        <v>2257208.65</v>
      </c>
      <c r="N25" s="31">
        <f t="shared" si="3"/>
        <v>13.28120684383709</v>
      </c>
    </row>
    <row r="26" spans="1:14" ht="15.75" thickBot="1" x14ac:dyDescent="0.3">
      <c r="A26" s="56"/>
      <c r="B26" s="57" t="s">
        <v>51</v>
      </c>
      <c r="C26" s="67">
        <f>SUM(C11:C25)</f>
        <v>6881</v>
      </c>
      <c r="D26" s="58">
        <f t="shared" ref="D26:N26" si="8">SUM(D11:D25)</f>
        <v>100</v>
      </c>
      <c r="E26" s="67">
        <f>SUM(E11:E25)</f>
        <v>15419055.769999998</v>
      </c>
      <c r="F26" s="58">
        <f>SUM(F11:F25)</f>
        <v>100</v>
      </c>
      <c r="G26" s="67">
        <f>SUM(G11:G25)</f>
        <v>370</v>
      </c>
      <c r="H26" s="58">
        <f t="shared" si="8"/>
        <v>100</v>
      </c>
      <c r="I26" s="67">
        <f t="shared" si="8"/>
        <v>1576453.8199999998</v>
      </c>
      <c r="J26" s="59">
        <f t="shared" si="8"/>
        <v>100</v>
      </c>
      <c r="K26" s="67">
        <f>SUM(K11:K25)</f>
        <v>7251</v>
      </c>
      <c r="L26" s="58">
        <f t="shared" si="8"/>
        <v>100</v>
      </c>
      <c r="M26" s="67">
        <f>SUM(M11:M25)-1</f>
        <v>16995508.589999996</v>
      </c>
      <c r="N26" s="59">
        <f t="shared" si="8"/>
        <v>100.00000588390751</v>
      </c>
    </row>
    <row r="29" spans="1:14" x14ac:dyDescent="0.25">
      <c r="B29" t="s">
        <v>62</v>
      </c>
      <c r="C29" s="21"/>
      <c r="D29" s="14"/>
      <c r="E29" s="21"/>
      <c r="F29" s="14"/>
      <c r="G29" s="21"/>
      <c r="H29" s="14"/>
      <c r="I29" s="21"/>
      <c r="J29" s="21"/>
      <c r="K29" s="21"/>
      <c r="L29" s="14"/>
      <c r="M29" s="21"/>
      <c r="N29" s="21"/>
    </row>
    <row r="30" spans="1:14" x14ac:dyDescent="0.25">
      <c r="B30" s="14"/>
      <c r="C30" s="32"/>
      <c r="D30" s="14"/>
      <c r="E30" s="33"/>
      <c r="F30" s="14"/>
      <c r="G30" s="32"/>
      <c r="H30" s="14"/>
      <c r="I30" s="34"/>
      <c r="J30" s="32"/>
      <c r="K30" s="32"/>
      <c r="L30" s="14"/>
      <c r="M30" s="34"/>
      <c r="N30" s="32"/>
    </row>
    <row r="31" spans="1:14" x14ac:dyDescent="0.25">
      <c r="B31" s="14"/>
      <c r="C31" s="35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32"/>
      <c r="J32" s="14"/>
      <c r="K32" s="14"/>
      <c r="L32" s="14"/>
      <c r="M32" s="32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5"/>
      <c r="F38" s="15"/>
      <c r="G38" s="14"/>
      <c r="H38" s="14"/>
      <c r="I38" s="14"/>
      <c r="J38" s="14"/>
      <c r="K38" s="14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14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33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B44" s="18"/>
      <c r="C44" s="17"/>
      <c r="D44" s="14"/>
      <c r="E44" s="14"/>
      <c r="F44" s="14"/>
      <c r="G44" s="15"/>
      <c r="H44" s="14"/>
      <c r="I44" s="14"/>
      <c r="J44" s="14"/>
      <c r="K44" s="15"/>
      <c r="L44" s="14"/>
      <c r="M44" s="14"/>
      <c r="N44" s="14"/>
    </row>
    <row r="45" spans="2:14" x14ac:dyDescent="0.25">
      <c r="G45" s="15"/>
      <c r="K45" s="15"/>
    </row>
    <row r="46" spans="2:14" x14ac:dyDescent="0.25">
      <c r="G46" s="14"/>
      <c r="K46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disablePrompts="1" count="1">
    <dataValidation type="decimal" allowBlank="1" showInputMessage="1" showErrorMessage="1" errorTitle="Microsoft Excel" error="Neočekivana vrsta podatka!_x000a_Mollimo unesite broj." sqref="C32:C44 I17:I25 E13:E14 E16 I11:I15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osiguranja&amp;RKvartalno izvješće</oddHeader>
    <oddFooter>&amp;CU izvješće su uključeni podatci zaključno s 31.03.2019.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2020-08-07T14:26:10Z</cp:lastPrinted>
  <dcterms:created xsi:type="dcterms:W3CDTF">2018-01-08T12:56:16Z</dcterms:created>
  <dcterms:modified xsi:type="dcterms:W3CDTF">2021-12-27T09:30:27Z</dcterms:modified>
</cp:coreProperties>
</file>