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2180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45621"/>
</workbook>
</file>

<file path=xl/calcChain.xml><?xml version="1.0" encoding="utf-8"?>
<calcChain xmlns="http://schemas.openxmlformats.org/spreadsheetml/2006/main">
  <c r="C38" i="23" l="1"/>
  <c r="C37" i="22" l="1"/>
  <c r="C32" i="22" l="1"/>
  <c r="C38" i="22" s="1"/>
  <c r="D14" i="22" l="1"/>
  <c r="D20" i="22" l="1"/>
  <c r="D28" i="22"/>
  <c r="D16" i="22"/>
  <c r="D24" i="22"/>
  <c r="D33" i="22"/>
  <c r="D15" i="22"/>
  <c r="D19" i="22"/>
  <c r="D23" i="22"/>
  <c r="D27" i="22"/>
  <c r="D31" i="22"/>
  <c r="D36" i="22"/>
  <c r="D18" i="22"/>
  <c r="D22" i="22"/>
  <c r="D26" i="22"/>
  <c r="D30" i="22"/>
  <c r="D35" i="22"/>
  <c r="D17" i="22"/>
  <c r="D21" i="22"/>
  <c r="D25" i="22"/>
  <c r="D29" i="22"/>
  <c r="D34" i="22"/>
  <c r="D32" i="22"/>
  <c r="D37" i="22"/>
  <c r="C34" i="21"/>
  <c r="C35" i="21"/>
  <c r="C36" i="21"/>
  <c r="C33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14" i="21"/>
  <c r="D38" i="22" l="1"/>
  <c r="E28" i="25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D17" i="24"/>
  <c r="G28" i="24"/>
  <c r="G33" i="24"/>
  <c r="H28" i="24"/>
  <c r="D22" i="24" l="1"/>
  <c r="F19" i="24"/>
  <c r="D14" i="24"/>
  <c r="D32" i="24"/>
  <c r="I32" i="24" s="1"/>
  <c r="D25" i="24"/>
  <c r="D33" i="24"/>
  <c r="F14" i="24"/>
  <c r="I14" i="24" s="1"/>
  <c r="D11" i="24"/>
  <c r="D18" i="24"/>
  <c r="D26" i="24"/>
  <c r="D12" i="24"/>
  <c r="D21" i="24"/>
  <c r="D29" i="24"/>
  <c r="D28" i="24"/>
  <c r="D34" i="24" s="1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I27" i="24" s="1"/>
  <c r="F22" i="24"/>
  <c r="I22" i="24" s="1"/>
  <c r="F33" i="24"/>
  <c r="I33" i="24" s="1"/>
  <c r="F28" i="24"/>
  <c r="F15" i="24"/>
  <c r="F23" i="24"/>
  <c r="I23" i="24" s="1"/>
  <c r="F31" i="24"/>
  <c r="I31" i="24" s="1"/>
  <c r="F18" i="24"/>
  <c r="I18" i="24" s="1"/>
  <c r="F26" i="24"/>
  <c r="I26" i="24" s="1"/>
  <c r="F11" i="24"/>
  <c r="F12" i="24"/>
  <c r="F17" i="24"/>
  <c r="I17" i="24" s="1"/>
  <c r="F21" i="24"/>
  <c r="F25" i="24"/>
  <c r="I25" i="24" s="1"/>
  <c r="F29" i="24"/>
  <c r="F13" i="24"/>
  <c r="I13" i="24" s="1"/>
  <c r="F16" i="24"/>
  <c r="I16" i="24" s="1"/>
  <c r="F20" i="24"/>
  <c r="I20" i="24" s="1"/>
  <c r="F24" i="24"/>
  <c r="I24" i="24" s="1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D34" i="25" s="1"/>
  <c r="F32" i="25"/>
  <c r="I32" i="25" s="1"/>
  <c r="F30" i="25"/>
  <c r="I30" i="25" s="1"/>
  <c r="F25" i="25"/>
  <c r="I25" i="25" s="1"/>
  <c r="F23" i="25"/>
  <c r="I23" i="25" s="1"/>
  <c r="F20" i="25"/>
  <c r="I20" i="25" s="1"/>
  <c r="F18" i="25"/>
  <c r="I18" i="25" s="1"/>
  <c r="F16" i="25"/>
  <c r="I16" i="25" s="1"/>
  <c r="F12" i="25"/>
  <c r="I12" i="25" s="1"/>
  <c r="F10" i="25"/>
  <c r="I10" i="25" s="1"/>
  <c r="F33" i="25"/>
  <c r="I33" i="25" s="1"/>
  <c r="F31" i="25"/>
  <c r="I31" i="25" s="1"/>
  <c r="F29" i="25"/>
  <c r="I29" i="25" s="1"/>
  <c r="F27" i="25"/>
  <c r="I27" i="25" s="1"/>
  <c r="F26" i="25"/>
  <c r="I26" i="25" s="1"/>
  <c r="F24" i="25"/>
  <c r="I24" i="25" s="1"/>
  <c r="F22" i="25"/>
  <c r="I22" i="25" s="1"/>
  <c r="F21" i="25"/>
  <c r="I21" i="25" s="1"/>
  <c r="F19" i="25"/>
  <c r="I19" i="25" s="1"/>
  <c r="F17" i="25"/>
  <c r="I17" i="25" s="1"/>
  <c r="F15" i="25"/>
  <c r="I15" i="25" s="1"/>
  <c r="F14" i="25"/>
  <c r="I14" i="25" s="1"/>
  <c r="F13" i="25"/>
  <c r="I13" i="25" s="1"/>
  <c r="F11" i="25"/>
  <c r="I11" i="25" s="1"/>
  <c r="G34" i="24"/>
  <c r="I21" i="24"/>
  <c r="I19" i="24" l="1"/>
  <c r="I11" i="24"/>
  <c r="I28" i="24"/>
  <c r="I29" i="24"/>
  <c r="I12" i="24"/>
  <c r="I15" i="24"/>
  <c r="I10" i="24"/>
  <c r="F34" i="24"/>
  <c r="F34" i="25"/>
  <c r="I28" i="25"/>
  <c r="C37" i="21" l="1"/>
  <c r="C32" i="21"/>
  <c r="C38" i="21" l="1"/>
  <c r="D14" i="21" s="1"/>
  <c r="C32" i="23"/>
  <c r="D33" i="21" l="1"/>
  <c r="D18" i="21"/>
  <c r="D26" i="21"/>
  <c r="D30" i="21"/>
  <c r="D34" i="21"/>
  <c r="D36" i="21"/>
  <c r="D15" i="21"/>
  <c r="D17" i="21"/>
  <c r="D19" i="21"/>
  <c r="D21" i="21"/>
  <c r="D23" i="21"/>
  <c r="D25" i="21"/>
  <c r="D27" i="21"/>
  <c r="D29" i="21"/>
  <c r="D31" i="21"/>
  <c r="D35" i="21"/>
  <c r="D37" i="21"/>
  <c r="D16" i="21"/>
  <c r="D20" i="21"/>
  <c r="D22" i="21"/>
  <c r="D24" i="21"/>
  <c r="D28" i="21"/>
  <c r="D32" i="21"/>
  <c r="C37" i="23"/>
  <c r="D38" i="21" l="1"/>
  <c r="D36" i="23" l="1"/>
  <c r="D34" i="23"/>
  <c r="D30" i="23"/>
  <c r="D28" i="23"/>
  <c r="D26" i="23"/>
  <c r="D24" i="23"/>
  <c r="D22" i="23"/>
  <c r="D20" i="23"/>
  <c r="D18" i="23"/>
  <c r="D16" i="23"/>
  <c r="D14" i="23"/>
  <c r="D35" i="23"/>
  <c r="D33" i="23"/>
  <c r="D31" i="23"/>
  <c r="D29" i="23"/>
  <c r="D27" i="23"/>
  <c r="D25" i="23"/>
  <c r="D23" i="23"/>
  <c r="D21" i="23"/>
  <c r="D19" i="23"/>
  <c r="D17" i="23"/>
  <c r="D15" i="23"/>
  <c r="D32" i="23"/>
  <c r="D37" i="23"/>
  <c r="D38" i="23" l="1"/>
</calcChain>
</file>

<file path=xl/sharedStrings.xml><?xml version="1.0" encoding="utf-8"?>
<sst xmlns="http://schemas.openxmlformats.org/spreadsheetml/2006/main" count="316" uniqueCount="75">
  <si>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</si>
  <si>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</si>
  <si>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</si>
  <si>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</si>
  <si>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</si>
  <si>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</si>
  <si>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</si>
  <si>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</si>
  <si>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</si>
  <si>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</si>
  <si>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</si>
  <si>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</si>
  <si>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</si>
  <si>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</si>
  <si>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</si>
  <si>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</si>
  <si>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</si>
  <si>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</si>
  <si>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</si>
  <si>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</si>
  <si>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</si>
  <si>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</si>
  <si>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</si>
  <si>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</si>
  <si>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</si>
  <si>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</si>
  <si>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</si>
  <si>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</si>
  <si>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</si>
  <si>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BOSNI I HERCEGOVINI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</si>
  <si>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</si>
  <si>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</si>
  <si>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</si>
  <si>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</si>
  <si>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</si>
  <si>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</si>
  <si>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</si>
  <si>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</si>
  <si>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</si>
  <si>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</si>
  <si>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</si>
  <si>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</si>
  <si>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</si>
  <si>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</si>
  <si>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</si>
  <si>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</si>
  <si>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</si>
  <si>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</si>
  <si>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</si>
  <si>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</si>
  <si>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</si>
  <si>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</si>
  <si>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</si>
  <si>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</si>
  <si>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</si>
  <si>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</si>
  <si>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</si>
  <si>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</si>
  <si>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</si>
  <si>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</si>
  <si>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</si>
  <si>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</si>
  <si>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</si>
  <si>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</si>
  <si>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</si>
  <si>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</si>
  <si>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</si>
  <si>
    <t>PREMIJA PO VRSTAMA OSIGURANJA U REPUBLICI SRPSKOJ*</t>
  </si>
  <si>
    <t>PREMIJA PO VRSTAMA OSIGURANJA U FEDERACIJI BOSNE I HERCEGOVINE*</t>
  </si>
  <si>
    <t>I-III-2019</t>
  </si>
  <si>
    <t xml:space="preserve">Osiguranje robe u prijevozu </t>
  </si>
  <si>
    <t>Osiguranje jamstva</t>
  </si>
  <si>
    <t>Osiguranje raznih financijskih gubitaka</t>
  </si>
  <si>
    <t>*Podatci su dati na osnovu nerevidiranih izvješća društava sa sjedištem u Federaciji Bosne i Hercegovine.</t>
  </si>
  <si>
    <t>*Podatci su dati na osnovu nerevidiranih izvješća društava sa sjedištem u Republici Srpskoj.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</si>
</sst>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</numFmts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2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 tint="4.9989318521683403E-2"/>
      </bottom>
      <diagonal/>
    </border>
    <border>
      <left/>
      <right style="medium">
        <color indexed="64"/>
      </right>
      <top/>
      <bottom style="medium">
        <color theme="1" tint="4.9989318521683403E-2"/>
      </bottom>
      <diagonal/>
    </border>
    <border>
      <left style="medium">
        <color indexed="64"/>
      </left>
      <right/>
      <top style="medium">
        <color theme="1" tint="4.9989318521683403E-2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</borders>
  <cellStyleXfs count="27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</cellStyleXfs>
  <cellXfs count="96">
    <xf numFmtId="0" fontId="0" fillId="0" borderId="0" xfId="0"/>
    <xf numFmtId="0" fontId="8" fillId="0" borderId="0" xfId="0" applyFont="1"/>
    <xf numFmtId="0" fontId="5" fillId="0" borderId="0" xfId="0" applyFont="1" applyBorder="1" applyAlignment="1"/>
    <xf numFmtId="0" fontId="8" fillId="0" borderId="0" xfId="0" applyFont="1" applyBorder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Fill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164" fontId="11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4" fontId="39" fillId="3" borderId="2" xfId="0" applyNumberFormat="1" applyFont="1" applyFill="1" applyBorder="1" applyAlignment="1">
      <alignment horizontal="right" vertical="center"/>
    </xf>
    <xf numFmtId="0" fontId="0" fillId="0" borderId="0" xfId="0" applyFill="1" applyBorder="1"/>
    <xf numFmtId="167" fontId="38" fillId="0" borderId="0" xfId="0" applyNumberFormat="1" applyFont="1" applyFill="1" applyBorder="1" applyAlignment="1">
      <alignment vertical="top" wrapText="1" readingOrder="1"/>
    </xf>
    <xf numFmtId="3" fontId="0" fillId="0" borderId="0" xfId="0" applyNumberFormat="1" applyFill="1" applyBorder="1"/>
    <xf numFmtId="3" fontId="37" fillId="0" borderId="0" xfId="1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168" fontId="11" fillId="0" borderId="0" xfId="0" applyNumberFormat="1" applyFont="1" applyBorder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Border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3" fontId="0" fillId="0" borderId="0" xfId="0" applyNumberFormat="1"/>
    <xf numFmtId="3" fontId="40" fillId="0" borderId="0" xfId="0" applyNumberFormat="1" applyFont="1"/>
    <xf numFmtId="4" fontId="41" fillId="0" borderId="0" xfId="0" applyNumberFormat="1" applyFont="1"/>
    <xf numFmtId="0" fontId="5" fillId="0" borderId="0" xfId="0" applyFont="1"/>
    <xf numFmtId="0" fontId="9" fillId="3" borderId="0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vertical="center"/>
    </xf>
    <xf numFmtId="0" fontId="10" fillId="3" borderId="46" xfId="0" applyFont="1" applyFill="1" applyBorder="1"/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vertical="center"/>
    </xf>
    <xf numFmtId="0" fontId="9" fillId="3" borderId="51" xfId="0" applyFont="1" applyFill="1" applyBorder="1" applyAlignment="1">
      <alignment horizontal="left"/>
    </xf>
    <xf numFmtId="0" fontId="9" fillId="3" borderId="51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vertical="center"/>
    </xf>
    <xf numFmtId="164" fontId="9" fillId="3" borderId="54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Fill="1" applyBorder="1" applyAlignment="1">
      <alignment horizontal="center" vertical="center"/>
    </xf>
    <xf numFmtId="4" fontId="3" fillId="0" borderId="48" xfId="0" applyNumberFormat="1" applyFont="1" applyBorder="1" applyAlignment="1">
      <alignment horizontal="center" vertical="center"/>
    </xf>
    <xf numFmtId="49" fontId="3" fillId="0" borderId="48" xfId="0" applyNumberFormat="1" applyFont="1" applyFill="1" applyBorder="1" applyAlignment="1">
      <alignment horizontal="center" vertical="center"/>
    </xf>
    <xf numFmtId="49" fontId="4" fillId="3" borderId="56" xfId="0" applyNumberFormat="1" applyFont="1" applyFill="1" applyBorder="1" applyAlignment="1">
      <alignment horizontal="center" vertical="center"/>
    </xf>
    <xf numFmtId="49" fontId="3" fillId="0" borderId="48" xfId="2" applyNumberFormat="1" applyFont="1" applyFill="1" applyBorder="1" applyAlignment="1">
      <alignment horizontal="center" vertical="center" shrinkToFit="1"/>
    </xf>
    <xf numFmtId="164" fontId="9" fillId="3" borderId="52" xfId="0" applyNumberFormat="1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right" vertical="center"/>
    </xf>
    <xf numFmtId="4" fontId="11" fillId="3" borderId="4" xfId="0" applyNumberFormat="1" applyFont="1" applyFill="1" applyBorder="1" applyAlignment="1">
      <alignment horizontal="right" vertical="center"/>
    </xf>
    <xf numFmtId="4" fontId="11" fillId="3" borderId="1" xfId="0" applyNumberFormat="1" applyFont="1" applyFill="1" applyBorder="1" applyAlignment="1">
      <alignment horizontal="right" vertical="center"/>
    </xf>
    <xf numFmtId="49" fontId="4" fillId="4" borderId="59" xfId="0" applyNumberFormat="1" applyFont="1" applyFill="1" applyBorder="1" applyAlignment="1">
      <alignment horizontal="center" vertical="center"/>
    </xf>
    <xf numFmtId="3" fontId="12" fillId="4" borderId="61" xfId="0" applyNumberFormat="1" applyFont="1" applyFill="1" applyBorder="1" applyAlignment="1">
      <alignment horizontal="right" vertical="center"/>
    </xf>
    <xf numFmtId="0" fontId="42" fillId="0" borderId="0" xfId="0" applyFont="1" applyAlignment="1">
      <alignment horizontal="left"/>
    </xf>
    <xf numFmtId="2" fontId="11" fillId="0" borderId="57" xfId="0" applyNumberFormat="1" applyFont="1" applyFill="1" applyBorder="1" applyAlignment="1">
      <alignment horizontal="right" vertical="center" wrapText="1"/>
    </xf>
    <xf numFmtId="2" fontId="11" fillId="0" borderId="1" xfId="0" applyNumberFormat="1" applyFont="1" applyFill="1" applyBorder="1" applyAlignment="1">
      <alignment horizontal="right" vertical="center" wrapText="1"/>
    </xf>
    <xf numFmtId="2" fontId="11" fillId="3" borderId="4" xfId="0" applyNumberFormat="1" applyFont="1" applyFill="1" applyBorder="1" applyAlignment="1">
      <alignment horizontal="right" vertical="center"/>
    </xf>
    <xf numFmtId="2" fontId="11" fillId="3" borderId="1" xfId="0" applyNumberFormat="1" applyFont="1" applyFill="1" applyBorder="1" applyAlignment="1">
      <alignment horizontal="right" vertical="center"/>
    </xf>
    <xf numFmtId="2" fontId="11" fillId="0" borderId="58" xfId="0" applyNumberFormat="1" applyFont="1" applyFill="1" applyBorder="1" applyAlignment="1">
      <alignment horizontal="right" vertical="center" wrapText="1"/>
    </xf>
    <xf numFmtId="3" fontId="12" fillId="4" borderId="60" xfId="0" applyNumberFormat="1" applyFont="1" applyFill="1" applyBorder="1" applyAlignment="1">
      <alignment horizontal="right" vertical="center"/>
    </xf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</cellXfs>
  <cellStyles count="278">
    <cellStyle name="20% - Accent1 2" xfId="11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2 2" xfId="18"/>
    <cellStyle name="40% - Accent3 2" xfId="19"/>
    <cellStyle name="40% - Accent4 2" xfId="20"/>
    <cellStyle name="40% - Accent5 2" xfId="21"/>
    <cellStyle name="40% - Accent6 2" xfId="22"/>
    <cellStyle name="60% - Accent1 2" xfId="23"/>
    <cellStyle name="60% - Accent2 2" xfId="24"/>
    <cellStyle name="60% - Accent3 2" xfId="25"/>
    <cellStyle name="60% - Accent4 2" xfId="26"/>
    <cellStyle name="60% - Accent5 2" xfId="27"/>
    <cellStyle name="60% - Accent6 2" xfId="28"/>
    <cellStyle name="Accent1 2" xfId="29"/>
    <cellStyle name="Accent2 2" xfId="30"/>
    <cellStyle name="Accent3 2" xfId="31"/>
    <cellStyle name="Accent4 2" xfId="32"/>
    <cellStyle name="Accent5 2" xfId="33"/>
    <cellStyle name="Accent6 2" xfId="34"/>
    <cellStyle name="Bad 2" xfId="35"/>
    <cellStyle name="Calculation 2" xfId="36"/>
    <cellStyle name="Calculation 2 2" xfId="247"/>
    <cellStyle name="Calculation 2 3" xfId="269"/>
    <cellStyle name="Calculation 2 4" xfId="240"/>
    <cellStyle name="Calculation 3" xfId="228"/>
    <cellStyle name="Calculation 3 2" xfId="246"/>
    <cellStyle name="Calculation 3 3" xfId="268"/>
    <cellStyle name="Calculation 3 4" xfId="239"/>
    <cellStyle name="Calculation 4" xfId="231"/>
    <cellStyle name="Check Cell 2" xfId="37"/>
    <cellStyle name="Comma 2" xfId="38"/>
    <cellStyle name="Euro" xfId="39"/>
    <cellStyle name="Explanatory Text 2" xfId="40"/>
    <cellStyle name="Good 2" xfId="41"/>
    <cellStyle name="Heading 1 2" xfId="42"/>
    <cellStyle name="Heading 2 2" xfId="43"/>
    <cellStyle name="Heading 3 2" xfId="44"/>
    <cellStyle name="Heading 4 2" xfId="45"/>
    <cellStyle name="Input 2" xfId="46"/>
    <cellStyle name="Input 2 2" xfId="249"/>
    <cellStyle name="Input 2 3" xfId="271"/>
    <cellStyle name="Input 2 4" xfId="244"/>
    <cellStyle name="Input 3" xfId="229"/>
    <cellStyle name="Input 3 2" xfId="248"/>
    <cellStyle name="Input 3 3" xfId="270"/>
    <cellStyle name="Input 3 4" xfId="242"/>
    <cellStyle name="Input 4" xfId="230"/>
    <cellStyle name="Linked Cell 2" xfId="47"/>
    <cellStyle name="MAND_x000d_CHECK.COMMAND_x000e_RENAME.COMMAND_x0008_SHOW.BAR_x000b_DELETE.MENU_x000e_DELETE.COMMAND_x000e_GET.CHA" xfId="48"/>
    <cellStyle name="Neutral 2" xfId="49"/>
    <cellStyle name="Normal" xfId="0" builtinId="0"/>
    <cellStyle name="Normal 10" xfId="50"/>
    <cellStyle name="Normal 100" xfId="51"/>
    <cellStyle name="Normal 101" xfId="52"/>
    <cellStyle name="Normal 102" xfId="53"/>
    <cellStyle name="Normal 103" xfId="54"/>
    <cellStyle name="Normal 104" xfId="55"/>
    <cellStyle name="Normal 105" xfId="56"/>
    <cellStyle name="Normal 106" xfId="57"/>
    <cellStyle name="Normal 107" xfId="58"/>
    <cellStyle name="Normal 108" xfId="59"/>
    <cellStyle name="Normal 109" xfId="60"/>
    <cellStyle name="Normal 11" xfId="61"/>
    <cellStyle name="Normal 110" xfId="62"/>
    <cellStyle name="Normal 111" xfId="63"/>
    <cellStyle name="Normal 112" xfId="64"/>
    <cellStyle name="Normal 113" xfId="65"/>
    <cellStyle name="Normal 114" xfId="66"/>
    <cellStyle name="Normal 115" xfId="67"/>
    <cellStyle name="Normal 116" xfId="68"/>
    <cellStyle name="Normal 117" xfId="69"/>
    <cellStyle name="Normal 118" xfId="70"/>
    <cellStyle name="Normal 119" xfId="71"/>
    <cellStyle name="Normal 12" xfId="72"/>
    <cellStyle name="Normal 120" xfId="73"/>
    <cellStyle name="Normal 121" xfId="74"/>
    <cellStyle name="Normal 122" xfId="75"/>
    <cellStyle name="Normal 123" xfId="76"/>
    <cellStyle name="Normal 124" xfId="77"/>
    <cellStyle name="Normal 125" xfId="78"/>
    <cellStyle name="Normal 126" xfId="79"/>
    <cellStyle name="Normal 127" xfId="80"/>
    <cellStyle name="Normal 128" xfId="81"/>
    <cellStyle name="Normal 129" xfId="82"/>
    <cellStyle name="Normal 13" xfId="83"/>
    <cellStyle name="Normal 130" xfId="84"/>
    <cellStyle name="Normal 131" xfId="85"/>
    <cellStyle name="Normal 132" xfId="86"/>
    <cellStyle name="Normal 133" xfId="87"/>
    <cellStyle name="Normal 134" xfId="88"/>
    <cellStyle name="Normal 135" xfId="89"/>
    <cellStyle name="Normal 136" xfId="90"/>
    <cellStyle name="Normal 137" xfId="91"/>
    <cellStyle name="Normal 138" xfId="92"/>
    <cellStyle name="Normal 139" xfId="93"/>
    <cellStyle name="Normal 14" xfId="94"/>
    <cellStyle name="Normal 140" xfId="95"/>
    <cellStyle name="Normal 141" xfId="96"/>
    <cellStyle name="Normal 142" xfId="97"/>
    <cellStyle name="Normal 143" xfId="98"/>
    <cellStyle name="Normal 144" xfId="99"/>
    <cellStyle name="Normal 145" xfId="100"/>
    <cellStyle name="Normal 146" xfId="101"/>
    <cellStyle name="Normal 147" xfId="102"/>
    <cellStyle name="Normal 148" xfId="103"/>
    <cellStyle name="Normal 149" xfId="104"/>
    <cellStyle name="Normal 15" xfId="105"/>
    <cellStyle name="Normal 150" xfId="106"/>
    <cellStyle name="Normal 151" xfId="107"/>
    <cellStyle name="Normal 152" xfId="214"/>
    <cellStyle name="Normal 152 2" xfId="256"/>
    <cellStyle name="Normal 153" xfId="108"/>
    <cellStyle name="Normal 154" xfId="109"/>
    <cellStyle name="Normal 155" xfId="110"/>
    <cellStyle name="Normal 156" xfId="111"/>
    <cellStyle name="Normal 157" xfId="112"/>
    <cellStyle name="Normal 158" xfId="113"/>
    <cellStyle name="Normal 159" xfId="114"/>
    <cellStyle name="Normal 16" xfId="115"/>
    <cellStyle name="Normal 160" xfId="215"/>
    <cellStyle name="Normal 160 2" xfId="258"/>
    <cellStyle name="Normal 161" xfId="218"/>
    <cellStyle name="Normal 161 2" xfId="260"/>
    <cellStyle name="Normal 162" xfId="220"/>
    <cellStyle name="Normal 162 2" xfId="262"/>
    <cellStyle name="Normal 163" xfId="222"/>
    <cellStyle name="Normal 163 2" xfId="264"/>
    <cellStyle name="Normal 164" xfId="224"/>
    <cellStyle name="Normal 164 2" xfId="266"/>
    <cellStyle name="Normal 165" xfId="10"/>
    <cellStyle name="Normal 165 2" xfId="245"/>
    <cellStyle name="Normal 166" xfId="235"/>
    <cellStyle name="Normal 17" xfId="116"/>
    <cellStyle name="Normal 18" xfId="117"/>
    <cellStyle name="Normal 19" xfId="118"/>
    <cellStyle name="Normal 2" xfId="9"/>
    <cellStyle name="Normal 2 2" xfId="119"/>
    <cellStyle name="Normal 2 3" xfId="277"/>
    <cellStyle name="Normal 20" xfId="120"/>
    <cellStyle name="Normal 21" xfId="121"/>
    <cellStyle name="Normal 22" xfId="122"/>
    <cellStyle name="Normal 23" xfId="123"/>
    <cellStyle name="Normal 24" xfId="124"/>
    <cellStyle name="Normal 25" xfId="125"/>
    <cellStyle name="Normal 26" xfId="126"/>
    <cellStyle name="Normal 27" xfId="127"/>
    <cellStyle name="Normal 28" xfId="128"/>
    <cellStyle name="Normal 29" xfId="129"/>
    <cellStyle name="Normal 3" xfId="130"/>
    <cellStyle name="Normal 3 2" xfId="276"/>
    <cellStyle name="Normal 30" xfId="131"/>
    <cellStyle name="Normal 31" xfId="132"/>
    <cellStyle name="Normal 32" xfId="133"/>
    <cellStyle name="Normal 33" xfId="134"/>
    <cellStyle name="Normal 34" xfId="135"/>
    <cellStyle name="Normal 35" xfId="136"/>
    <cellStyle name="Normal 36" xfId="137"/>
    <cellStyle name="Normal 37" xfId="138"/>
    <cellStyle name="Normal 38" xfId="139"/>
    <cellStyle name="Normal 39" xfId="140"/>
    <cellStyle name="Normal 4" xfId="141"/>
    <cellStyle name="Normal 40" xfId="142"/>
    <cellStyle name="Normal 41" xfId="143"/>
    <cellStyle name="Normal 42" xfId="144"/>
    <cellStyle name="Normal 43" xfId="145"/>
    <cellStyle name="Normal 44" xfId="146"/>
    <cellStyle name="Normal 45" xfId="147"/>
    <cellStyle name="Normal 46" xfId="148"/>
    <cellStyle name="Normal 47" xfId="149"/>
    <cellStyle name="Normal 48" xfId="150"/>
    <cellStyle name="Normal 49" xfId="151"/>
    <cellStyle name="Normal 5" xfId="152"/>
    <cellStyle name="Normal 50" xfId="153"/>
    <cellStyle name="Normal 51" xfId="154"/>
    <cellStyle name="Normal 52" xfId="155"/>
    <cellStyle name="Normal 53" xfId="156"/>
    <cellStyle name="Normal 54" xfId="157"/>
    <cellStyle name="Normal 55" xfId="158"/>
    <cellStyle name="Normal 56" xfId="159"/>
    <cellStyle name="Normal 57" xfId="160"/>
    <cellStyle name="Normal 58" xfId="161"/>
    <cellStyle name="Normal 59" xfId="162"/>
    <cellStyle name="Normal 6" xfId="163"/>
    <cellStyle name="Normal 60" xfId="164"/>
    <cellStyle name="Normal 61" xfId="165"/>
    <cellStyle name="Normal 62" xfId="166"/>
    <cellStyle name="Normal 63" xfId="167"/>
    <cellStyle name="Normal 64" xfId="168"/>
    <cellStyle name="Normal 65" xfId="169"/>
    <cellStyle name="Normal 66" xfId="170"/>
    <cellStyle name="Normal 67" xfId="171"/>
    <cellStyle name="Normal 68" xfId="172"/>
    <cellStyle name="Normal 69" xfId="173"/>
    <cellStyle name="Normal 7" xfId="174"/>
    <cellStyle name="Normal 70" xfId="175"/>
    <cellStyle name="Normal 71" xfId="176"/>
    <cellStyle name="Normal 72" xfId="177"/>
    <cellStyle name="Normal 73" xfId="178"/>
    <cellStyle name="Normal 74" xfId="179"/>
    <cellStyle name="Normal 75" xfId="180"/>
    <cellStyle name="Normal 76" xfId="181"/>
    <cellStyle name="Normal 77" xfId="182"/>
    <cellStyle name="Normal 78" xfId="183"/>
    <cellStyle name="Normal 79" xfId="184"/>
    <cellStyle name="Normal 8" xfId="185"/>
    <cellStyle name="Normal 80" xfId="186"/>
    <cellStyle name="Normal 81" xfId="187"/>
    <cellStyle name="Normal 82" xfId="188"/>
    <cellStyle name="Normal 83" xfId="189"/>
    <cellStyle name="Normal 84" xfId="190"/>
    <cellStyle name="Normal 85" xfId="191"/>
    <cellStyle name="Normal 86" xfId="192"/>
    <cellStyle name="Normal 87" xfId="193"/>
    <cellStyle name="Normal 88" xfId="194"/>
    <cellStyle name="Normal 89" xfId="195"/>
    <cellStyle name="Normal 9" xfId="196"/>
    <cellStyle name="Normal 90" xfId="197"/>
    <cellStyle name="Normal 91" xfId="198"/>
    <cellStyle name="Normal 92" xfId="199"/>
    <cellStyle name="Normal 93" xfId="200"/>
    <cellStyle name="Normal 94" xfId="201"/>
    <cellStyle name="Normal 95" xfId="202"/>
    <cellStyle name="Normal 96" xfId="203"/>
    <cellStyle name="Normal 97" xfId="204"/>
    <cellStyle name="Normal 98" xfId="205"/>
    <cellStyle name="Normal 99" xfId="206"/>
    <cellStyle name="normální_Rezervy_prez_1_12_03" xfId="207"/>
    <cellStyle name="Normalno 2" xfId="1"/>
    <cellStyle name="Normalno 2 2" xfId="5"/>
    <cellStyle name="Normalno 3" xfId="6"/>
    <cellStyle name="Note 2" xfId="208"/>
    <cellStyle name="Note 3" xfId="232"/>
    <cellStyle name="Note 4" xfId="236"/>
    <cellStyle name="Note 5" xfId="237"/>
    <cellStyle name="Obično 2" xfId="2"/>
    <cellStyle name="Obično 2 2" xfId="3"/>
    <cellStyle name="Obično 3" xfId="7"/>
    <cellStyle name="Obično 3 2" xfId="216"/>
    <cellStyle name="Obično 3 2 2" xfId="259"/>
    <cellStyle name="Obično 3 3" xfId="219"/>
    <cellStyle name="Obično 3 3 2" xfId="261"/>
    <cellStyle name="Obično 3 4" xfId="221"/>
    <cellStyle name="Obično 3 4 2" xfId="263"/>
    <cellStyle name="Obično 3 5" xfId="223"/>
    <cellStyle name="Obično 3 5 2" xfId="265"/>
    <cellStyle name="Obično 3 6" xfId="225"/>
    <cellStyle name="Obično 3 6 2" xfId="267"/>
    <cellStyle name="Obično 3 7" xfId="257"/>
    <cellStyle name="Obično 4" xfId="4"/>
    <cellStyle name="Obično 4 2" xfId="8"/>
    <cellStyle name="Obično_12a Izvjestaji drustava za osiguranje" xfId="217"/>
    <cellStyle name="Output 2" xfId="209"/>
    <cellStyle name="Output 2 2" xfId="254"/>
    <cellStyle name="Output 2 3" xfId="274"/>
    <cellStyle name="Output 2 4" xfId="243"/>
    <cellStyle name="Output 3" xfId="233"/>
    <cellStyle name="Output 3 2" xfId="252"/>
    <cellStyle name="Output 3 3" xfId="272"/>
    <cellStyle name="Output 3 4" xfId="241"/>
    <cellStyle name="Output 4" xfId="227"/>
    <cellStyle name="Percent 2" xfId="251"/>
    <cellStyle name="Standard_0103_s Versicherung" xfId="210"/>
    <cellStyle name="Title 2" xfId="211"/>
    <cellStyle name="Total 2" xfId="212"/>
    <cellStyle name="Total 2 2" xfId="255"/>
    <cellStyle name="Total 2 3" xfId="275"/>
    <cellStyle name="Total 2 4" xfId="238"/>
    <cellStyle name="Total 3" xfId="234"/>
    <cellStyle name="Total 3 2" xfId="253"/>
    <cellStyle name="Total 3 3" xfId="273"/>
    <cellStyle name="Total 3 4" xfId="250"/>
    <cellStyle name="Total 4" xfId="226"/>
    <cellStyle name="Warning Text 2" xfId="2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showGridLines="0" tabSelected="1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7.7109375" customWidth="1"/>
    <col min="3" max="3" width="17.42578125" customWidth="1"/>
    <col min="4" max="4" width="13" customWidth="1"/>
  </cols>
  <sheetData>
    <row r="1" spans="1:4" x14ac:dyDescent="0.25">
      <c r="C1" s="31"/>
    </row>
    <row r="3" spans="1:4" x14ac:dyDescent="0.25">
      <c r="C3" s="35"/>
    </row>
    <row r="4" spans="1:4" x14ac:dyDescent="0.25">
      <c r="C4" s="35"/>
    </row>
    <row r="5" spans="1:4" x14ac:dyDescent="0.25">
      <c r="C5" s="35"/>
    </row>
    <row r="6" spans="1:4" x14ac:dyDescent="0.25">
      <c r="C6" s="35"/>
    </row>
    <row r="7" spans="1:4" x14ac:dyDescent="0.25">
      <c r="A7" s="62" t="s">
        <v>29</v>
      </c>
    </row>
    <row r="8" spans="1:4" x14ac:dyDescent="0.25">
      <c r="A8" s="62"/>
    </row>
    <row r="9" spans="1:4" s="1" customFormat="1" ht="15" customHeight="1" x14ac:dyDescent="0.2">
      <c r="C9" s="3"/>
      <c r="D9" s="2"/>
    </row>
    <row r="10" spans="1:4" s="1" customFormat="1" ht="15" customHeight="1" thickBot="1" x14ac:dyDescent="0.25">
      <c r="C10" s="3"/>
      <c r="D10" s="2"/>
    </row>
    <row r="11" spans="1:4" s="1" customFormat="1" ht="15" customHeight="1" x14ac:dyDescent="0.25">
      <c r="A11" s="64"/>
      <c r="B11" s="65"/>
      <c r="C11" s="91" t="s">
        <v>36</v>
      </c>
      <c r="D11" s="92"/>
    </row>
    <row r="12" spans="1:4" s="1" customFormat="1" ht="26.25" customHeight="1" x14ac:dyDescent="0.2">
      <c r="A12" s="66" t="s">
        <v>32</v>
      </c>
      <c r="B12" s="40" t="s">
        <v>33</v>
      </c>
      <c r="C12" s="63" t="s">
        <v>34</v>
      </c>
      <c r="D12" s="67" t="s">
        <v>35</v>
      </c>
    </row>
    <row r="13" spans="1:4" s="1" customFormat="1" ht="24.75" customHeight="1" thickBot="1" x14ac:dyDescent="0.25">
      <c r="A13" s="68"/>
      <c r="B13" s="69"/>
      <c r="C13" s="70" t="s">
        <v>69</v>
      </c>
      <c r="D13" s="78" t="s">
        <v>25</v>
      </c>
    </row>
    <row r="14" spans="1:4" s="1" customFormat="1" ht="16.5" customHeight="1" x14ac:dyDescent="0.2">
      <c r="A14" s="19" t="s">
        <v>0</v>
      </c>
      <c r="B14" s="12" t="s">
        <v>41</v>
      </c>
      <c r="C14" s="48">
        <f>FBiH!C14+RS!C14</f>
        <v>13192901.879999999</v>
      </c>
      <c r="D14" s="85">
        <f t="shared" ref="D14:D37" si="0">C14/C$38*100</f>
        <v>7.4610855047700948</v>
      </c>
    </row>
    <row r="15" spans="1:4" s="1" customFormat="1" ht="17.100000000000001" customHeight="1" x14ac:dyDescent="0.2">
      <c r="A15" s="22" t="s">
        <v>1</v>
      </c>
      <c r="B15" s="12" t="s">
        <v>42</v>
      </c>
      <c r="C15" s="48">
        <f>FBiH!C15+RS!C15</f>
        <v>2585371.4899999998</v>
      </c>
      <c r="D15" s="86">
        <f t="shared" si="0"/>
        <v>1.4621254613988581</v>
      </c>
    </row>
    <row r="16" spans="1:4" s="1" customFormat="1" ht="17.100000000000001" customHeight="1" x14ac:dyDescent="0.2">
      <c r="A16" s="22" t="s">
        <v>2</v>
      </c>
      <c r="B16" s="12" t="s">
        <v>43</v>
      </c>
      <c r="C16" s="48">
        <f>FBiH!C16+RS!C16</f>
        <v>17427806.359999999</v>
      </c>
      <c r="D16" s="86">
        <f t="shared" si="0"/>
        <v>9.8560843243788359</v>
      </c>
    </row>
    <row r="17" spans="1:4" s="1" customFormat="1" ht="17.100000000000001" customHeight="1" x14ac:dyDescent="0.2">
      <c r="A17" s="19" t="s">
        <v>3</v>
      </c>
      <c r="B17" s="12" t="s">
        <v>44</v>
      </c>
      <c r="C17" s="48">
        <f>FBiH!C17+RS!C17</f>
        <v>0</v>
      </c>
      <c r="D17" s="86">
        <f t="shared" si="0"/>
        <v>0</v>
      </c>
    </row>
    <row r="18" spans="1:4" s="1" customFormat="1" ht="17.100000000000001" customHeight="1" x14ac:dyDescent="0.2">
      <c r="A18" s="19" t="s">
        <v>4</v>
      </c>
      <c r="B18" s="12" t="s">
        <v>45</v>
      </c>
      <c r="C18" s="48">
        <f>FBiH!C18+RS!C18</f>
        <v>0</v>
      </c>
      <c r="D18" s="86">
        <f t="shared" si="0"/>
        <v>0</v>
      </c>
    </row>
    <row r="19" spans="1:4" s="1" customFormat="1" ht="17.100000000000001" customHeight="1" x14ac:dyDescent="0.2">
      <c r="A19" s="19" t="s">
        <v>5</v>
      </c>
      <c r="B19" s="12" t="s">
        <v>46</v>
      </c>
      <c r="C19" s="48">
        <f>FBiH!C19+RS!C19</f>
        <v>6562.23</v>
      </c>
      <c r="D19" s="86">
        <f t="shared" si="0"/>
        <v>3.7111895151885617E-3</v>
      </c>
    </row>
    <row r="20" spans="1:4" s="1" customFormat="1" ht="17.100000000000001" customHeight="1" x14ac:dyDescent="0.2">
      <c r="A20" s="19" t="s">
        <v>6</v>
      </c>
      <c r="B20" s="12" t="s">
        <v>70</v>
      </c>
      <c r="C20" s="48">
        <f>FBiH!C20+RS!C20</f>
        <v>1868472.72</v>
      </c>
      <c r="D20" s="86">
        <f t="shared" si="0"/>
        <v>1.0566920647218785</v>
      </c>
    </row>
    <row r="21" spans="1:4" s="1" customFormat="1" ht="17.100000000000001" customHeight="1" x14ac:dyDescent="0.2">
      <c r="A21" s="19" t="s">
        <v>7</v>
      </c>
      <c r="B21" s="12" t="s">
        <v>48</v>
      </c>
      <c r="C21" s="48">
        <f>FBiH!C21+RS!C21</f>
        <v>9636493.8900000006</v>
      </c>
      <c r="D21" s="86">
        <f t="shared" si="0"/>
        <v>5.4498021385636646</v>
      </c>
    </row>
    <row r="22" spans="1:4" s="1" customFormat="1" ht="17.100000000000001" customHeight="1" x14ac:dyDescent="0.2">
      <c r="A22" s="19" t="s">
        <v>8</v>
      </c>
      <c r="B22" s="12" t="s">
        <v>49</v>
      </c>
      <c r="C22" s="48">
        <f>FBiH!C22+RS!C22</f>
        <v>8114464.71</v>
      </c>
      <c r="D22" s="86">
        <f t="shared" si="0"/>
        <v>4.589037012283872</v>
      </c>
    </row>
    <row r="23" spans="1:4" s="1" customFormat="1" ht="17.100000000000001" customHeight="1" x14ac:dyDescent="0.2">
      <c r="A23" s="19" t="s">
        <v>9</v>
      </c>
      <c r="B23" s="12" t="s">
        <v>50</v>
      </c>
      <c r="C23" s="48">
        <f>FBiH!C23+RS!C23</f>
        <v>81215729.007500008</v>
      </c>
      <c r="D23" s="86">
        <f t="shared" si="0"/>
        <v>45.930569632736059</v>
      </c>
    </row>
    <row r="24" spans="1:4" s="1" customFormat="1" ht="17.100000000000001" customHeight="1" x14ac:dyDescent="0.2">
      <c r="A24" s="19" t="s">
        <v>10</v>
      </c>
      <c r="B24" s="12" t="s">
        <v>51</v>
      </c>
      <c r="C24" s="48">
        <f>FBiH!C24+RS!C24</f>
        <v>2538.7399999999998</v>
      </c>
      <c r="D24" s="86">
        <f t="shared" si="0"/>
        <v>1.4357535883060802E-3</v>
      </c>
    </row>
    <row r="25" spans="1:4" s="1" customFormat="1" ht="17.100000000000001" customHeight="1" x14ac:dyDescent="0.2">
      <c r="A25" s="19" t="s">
        <v>11</v>
      </c>
      <c r="B25" s="12" t="s">
        <v>52</v>
      </c>
      <c r="C25" s="48">
        <f>FBiH!C25+RS!C25</f>
        <v>1980</v>
      </c>
      <c r="D25" s="86">
        <f t="shared" si="0"/>
        <v>1.1197649640554131E-3</v>
      </c>
    </row>
    <row r="26" spans="1:4" s="1" customFormat="1" ht="17.100000000000001" customHeight="1" x14ac:dyDescent="0.2">
      <c r="A26" s="19" t="s">
        <v>12</v>
      </c>
      <c r="B26" s="12" t="s">
        <v>53</v>
      </c>
      <c r="C26" s="48">
        <f>FBiH!C26+RS!C26</f>
        <v>2516038.5499999998</v>
      </c>
      <c r="D26" s="86">
        <f t="shared" si="0"/>
        <v>1.4229150588397894</v>
      </c>
    </row>
    <row r="27" spans="1:4" s="1" customFormat="1" ht="17.100000000000001" customHeight="1" x14ac:dyDescent="0.2">
      <c r="A27" s="19" t="s">
        <v>13</v>
      </c>
      <c r="B27" s="12" t="s">
        <v>54</v>
      </c>
      <c r="C27" s="48">
        <f>FBiH!C27+RS!C27</f>
        <v>2380385.64</v>
      </c>
      <c r="D27" s="86">
        <f t="shared" si="0"/>
        <v>1.3461982023296066</v>
      </c>
    </row>
    <row r="28" spans="1:4" s="1" customFormat="1" ht="17.100000000000001" customHeight="1" x14ac:dyDescent="0.2">
      <c r="A28" s="19" t="s">
        <v>14</v>
      </c>
      <c r="B28" s="12" t="s">
        <v>71</v>
      </c>
      <c r="C28" s="48">
        <f>FBiH!C28+RS!C28</f>
        <v>169069.23</v>
      </c>
      <c r="D28" s="86">
        <f t="shared" si="0"/>
        <v>9.561505063324563E-2</v>
      </c>
    </row>
    <row r="29" spans="1:4" s="1" customFormat="1" ht="17.100000000000001" customHeight="1" x14ac:dyDescent="0.2">
      <c r="A29" s="19" t="s">
        <v>15</v>
      </c>
      <c r="B29" s="12" t="s">
        <v>72</v>
      </c>
      <c r="C29" s="48">
        <f>FBiH!C29+RS!C29</f>
        <v>821567.86</v>
      </c>
      <c r="D29" s="86">
        <f t="shared" si="0"/>
        <v>0.46462772991009216</v>
      </c>
    </row>
    <row r="30" spans="1:4" s="1" customFormat="1" ht="17.100000000000001" customHeight="1" x14ac:dyDescent="0.2">
      <c r="A30" s="19" t="s">
        <v>16</v>
      </c>
      <c r="B30" s="12" t="s">
        <v>57</v>
      </c>
      <c r="C30" s="48">
        <f>FBiH!C30+RS!C30</f>
        <v>508</v>
      </c>
      <c r="D30" s="86">
        <f t="shared" si="0"/>
        <v>2.8729323320209581E-4</v>
      </c>
    </row>
    <row r="31" spans="1:4" s="1" customFormat="1" ht="17.100000000000001" customHeight="1" x14ac:dyDescent="0.2">
      <c r="A31" s="19" t="s">
        <v>17</v>
      </c>
      <c r="B31" s="12" t="s">
        <v>58</v>
      </c>
      <c r="C31" s="48">
        <f>FBiH!C31+RS!C31</f>
        <v>293315.18</v>
      </c>
      <c r="D31" s="86">
        <f t="shared" si="0"/>
        <v>0.16588083938869039</v>
      </c>
    </row>
    <row r="32" spans="1:4" s="1" customFormat="1" ht="17.100000000000001" customHeight="1" x14ac:dyDescent="0.2">
      <c r="A32" s="20" t="s">
        <v>23</v>
      </c>
      <c r="B32" s="6" t="s">
        <v>59</v>
      </c>
      <c r="C32" s="49">
        <f>SUM(C14:C31)</f>
        <v>140233205.48750001</v>
      </c>
      <c r="D32" s="87">
        <f t="shared" si="0"/>
        <v>79.307187021255444</v>
      </c>
    </row>
    <row r="33" spans="1:4" s="1" customFormat="1" ht="17.100000000000001" customHeight="1" x14ac:dyDescent="0.2">
      <c r="A33" s="21" t="s">
        <v>22</v>
      </c>
      <c r="B33" s="4" t="s">
        <v>60</v>
      </c>
      <c r="C33" s="48">
        <f>FBiH!C33+RS!C33</f>
        <v>33468581.579999998</v>
      </c>
      <c r="D33" s="86">
        <f t="shared" si="0"/>
        <v>18.927750025209271</v>
      </c>
    </row>
    <row r="34" spans="1:4" s="1" customFormat="1" ht="17.100000000000001" customHeight="1" x14ac:dyDescent="0.2">
      <c r="A34" s="21" t="s">
        <v>20</v>
      </c>
      <c r="B34" s="5" t="s">
        <v>61</v>
      </c>
      <c r="C34" s="48">
        <f>FBiH!C34+RS!C34</f>
        <v>309920.19</v>
      </c>
      <c r="D34" s="86">
        <f t="shared" si="0"/>
        <v>0.17527160121989735</v>
      </c>
    </row>
    <row r="35" spans="1:4" s="1" customFormat="1" ht="17.100000000000001" customHeight="1" x14ac:dyDescent="0.2">
      <c r="A35" s="21" t="s">
        <v>21</v>
      </c>
      <c r="B35" s="15" t="s">
        <v>62</v>
      </c>
      <c r="C35" s="48">
        <f>FBiH!C35+RS!C35</f>
        <v>2754861.7</v>
      </c>
      <c r="D35" s="86">
        <f t="shared" si="0"/>
        <v>1.5579785921606737</v>
      </c>
    </row>
    <row r="36" spans="1:4" s="1" customFormat="1" ht="17.100000000000001" customHeight="1" x14ac:dyDescent="0.2">
      <c r="A36" s="19" t="s">
        <v>19</v>
      </c>
      <c r="B36" s="15" t="s">
        <v>63</v>
      </c>
      <c r="C36" s="48">
        <f>FBiH!C36+RS!C36</f>
        <v>56252.22</v>
      </c>
      <c r="D36" s="86">
        <f t="shared" si="0"/>
        <v>3.181276015471575E-2</v>
      </c>
    </row>
    <row r="37" spans="1:4" s="1" customFormat="1" ht="17.100000000000001" customHeight="1" x14ac:dyDescent="0.2">
      <c r="A37" s="20" t="s">
        <v>18</v>
      </c>
      <c r="B37" s="7" t="s">
        <v>64</v>
      </c>
      <c r="C37" s="51">
        <f>SUM(C33:C36)</f>
        <v>36589615.689999998</v>
      </c>
      <c r="D37" s="80">
        <f t="shared" si="0"/>
        <v>20.692812978744556</v>
      </c>
    </row>
    <row r="38" spans="1:4" s="1" customFormat="1" ht="17.100000000000001" customHeight="1" x14ac:dyDescent="0.2">
      <c r="A38" s="16" t="s">
        <v>24</v>
      </c>
      <c r="B38" s="17" t="s">
        <v>65</v>
      </c>
      <c r="C38" s="25">
        <f>C32+C37</f>
        <v>176822821.17750001</v>
      </c>
      <c r="D38" s="79">
        <f>D32+D37</f>
        <v>100</v>
      </c>
    </row>
    <row r="40" spans="1:4" x14ac:dyDescent="0.25">
      <c r="B40" s="36"/>
      <c r="C40" s="37"/>
    </row>
    <row r="41" spans="1:4" x14ac:dyDescent="0.25">
      <c r="B41" s="36"/>
      <c r="C41" s="37"/>
    </row>
    <row r="42" spans="1:4" x14ac:dyDescent="0.25">
      <c r="C42" s="38"/>
    </row>
    <row r="43" spans="1:4" x14ac:dyDescent="0.25">
      <c r="C43" s="38"/>
    </row>
  </sheetData>
  <mergeCells count="1">
    <mergeCell ref="C11:D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verticalDpi="0" r:id="rId1"/>
  <headerFooter>
    <oddHeader>&amp;L&amp;G&amp;CStatistika tržišta osiguranja&amp;RKvartalno izvješće</oddHeader>
    <oddFooter>&amp;CU izvješće su uključeni podatci zaključno s 31.03.2019.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7.7109375" customWidth="1"/>
    <col min="3" max="3" width="17.42578125" customWidth="1"/>
    <col min="4" max="4" width="13" customWidth="1"/>
  </cols>
  <sheetData>
    <row r="1" spans="1:4" x14ac:dyDescent="0.25">
      <c r="C1" s="31"/>
    </row>
    <row r="3" spans="1:4" x14ac:dyDescent="0.25">
      <c r="C3" s="35"/>
    </row>
    <row r="4" spans="1:4" x14ac:dyDescent="0.25">
      <c r="C4" s="35"/>
    </row>
    <row r="5" spans="1:4" x14ac:dyDescent="0.25">
      <c r="C5" s="35"/>
    </row>
    <row r="6" spans="1:4" x14ac:dyDescent="0.25">
      <c r="C6" s="35"/>
    </row>
    <row r="7" spans="1:4" x14ac:dyDescent="0.25">
      <c r="A7" s="62" t="s">
        <v>68</v>
      </c>
    </row>
    <row r="8" spans="1:4" x14ac:dyDescent="0.25">
      <c r="A8" s="62"/>
    </row>
    <row r="9" spans="1:4" s="1" customFormat="1" ht="15" customHeight="1" x14ac:dyDescent="0.2">
      <c r="C9" s="3"/>
      <c r="D9" s="2"/>
    </row>
    <row r="10" spans="1:4" s="1" customFormat="1" ht="15" customHeight="1" thickBot="1" x14ac:dyDescent="0.25">
      <c r="C10" s="3"/>
      <c r="D10" s="2"/>
    </row>
    <row r="11" spans="1:4" s="1" customFormat="1" ht="15" customHeight="1" x14ac:dyDescent="0.25">
      <c r="A11" s="64"/>
      <c r="B11" s="65"/>
      <c r="C11" s="91" t="s">
        <v>36</v>
      </c>
      <c r="D11" s="92"/>
    </row>
    <row r="12" spans="1:4" s="1" customFormat="1" ht="26.25" customHeight="1" x14ac:dyDescent="0.2">
      <c r="A12" s="66" t="s">
        <v>32</v>
      </c>
      <c r="B12" s="40" t="s">
        <v>33</v>
      </c>
      <c r="C12" s="63" t="s">
        <v>34</v>
      </c>
      <c r="D12" s="67" t="s">
        <v>35</v>
      </c>
    </row>
    <row r="13" spans="1:4" s="1" customFormat="1" ht="24.75" customHeight="1" thickBot="1" x14ac:dyDescent="0.25">
      <c r="A13" s="71"/>
      <c r="B13" s="14"/>
      <c r="C13" s="11" t="s">
        <v>69</v>
      </c>
      <c r="D13" s="72" t="s">
        <v>25</v>
      </c>
    </row>
    <row r="14" spans="1:4" s="1" customFormat="1" ht="16.5" customHeight="1" x14ac:dyDescent="0.2">
      <c r="A14" s="73" t="s">
        <v>0</v>
      </c>
      <c r="B14" s="12" t="s">
        <v>41</v>
      </c>
      <c r="C14" s="48">
        <v>8989570</v>
      </c>
      <c r="D14" s="89">
        <f>C14/C$38*100</f>
        <v>7.2040436123369842</v>
      </c>
    </row>
    <row r="15" spans="1:4" s="1" customFormat="1" ht="17.100000000000001" customHeight="1" x14ac:dyDescent="0.2">
      <c r="A15" s="74" t="s">
        <v>1</v>
      </c>
      <c r="B15" s="12" t="s">
        <v>42</v>
      </c>
      <c r="C15" s="48">
        <v>2183919</v>
      </c>
      <c r="D15" s="86">
        <f t="shared" ref="D15:D37" si="0">C15/C$38*100</f>
        <v>1.7501446367080262</v>
      </c>
    </row>
    <row r="16" spans="1:4" s="1" customFormat="1" ht="17.100000000000001" customHeight="1" x14ac:dyDescent="0.2">
      <c r="A16" s="74" t="s">
        <v>2</v>
      </c>
      <c r="B16" s="12" t="s">
        <v>43</v>
      </c>
      <c r="C16" s="48">
        <v>13980775</v>
      </c>
      <c r="D16" s="86">
        <f t="shared" si="0"/>
        <v>11.203885484430355</v>
      </c>
    </row>
    <row r="17" spans="1:4" s="1" customFormat="1" ht="17.100000000000001" customHeight="1" x14ac:dyDescent="0.2">
      <c r="A17" s="75" t="s">
        <v>3</v>
      </c>
      <c r="B17" s="12" t="s">
        <v>44</v>
      </c>
      <c r="C17" s="48">
        <v>0</v>
      </c>
      <c r="D17" s="86">
        <f t="shared" si="0"/>
        <v>0</v>
      </c>
    </row>
    <row r="18" spans="1:4" s="1" customFormat="1" ht="17.100000000000001" customHeight="1" x14ac:dyDescent="0.2">
      <c r="A18" s="75" t="s">
        <v>4</v>
      </c>
      <c r="B18" s="12" t="s">
        <v>45</v>
      </c>
      <c r="C18" s="48">
        <v>0</v>
      </c>
      <c r="D18" s="86">
        <f t="shared" si="0"/>
        <v>0</v>
      </c>
    </row>
    <row r="19" spans="1:4" s="1" customFormat="1" ht="17.100000000000001" customHeight="1" x14ac:dyDescent="0.2">
      <c r="A19" s="75" t="s">
        <v>5</v>
      </c>
      <c r="B19" s="12" t="s">
        <v>46</v>
      </c>
      <c r="C19" s="48">
        <v>4442</v>
      </c>
      <c r="D19" s="86">
        <f t="shared" si="0"/>
        <v>3.5597210685272911E-3</v>
      </c>
    </row>
    <row r="20" spans="1:4" s="1" customFormat="1" ht="17.100000000000001" customHeight="1" x14ac:dyDescent="0.2">
      <c r="A20" s="75" t="s">
        <v>6</v>
      </c>
      <c r="B20" s="12" t="s">
        <v>70</v>
      </c>
      <c r="C20" s="48">
        <v>1308208</v>
      </c>
      <c r="D20" s="86">
        <f t="shared" si="0"/>
        <v>1.0483691084232216</v>
      </c>
    </row>
    <row r="21" spans="1:4" s="1" customFormat="1" ht="17.100000000000001" customHeight="1" x14ac:dyDescent="0.2">
      <c r="A21" s="75" t="s">
        <v>7</v>
      </c>
      <c r="B21" s="12" t="s">
        <v>48</v>
      </c>
      <c r="C21" s="48">
        <v>7093032</v>
      </c>
      <c r="D21" s="86">
        <f t="shared" si="0"/>
        <v>5.6841997861635001</v>
      </c>
    </row>
    <row r="22" spans="1:4" s="1" customFormat="1" ht="17.100000000000001" customHeight="1" x14ac:dyDescent="0.2">
      <c r="A22" s="75" t="s">
        <v>8</v>
      </c>
      <c r="B22" s="12" t="s">
        <v>49</v>
      </c>
      <c r="C22" s="48">
        <v>4179543</v>
      </c>
      <c r="D22" s="86">
        <f t="shared" si="0"/>
        <v>3.3493938032228185</v>
      </c>
    </row>
    <row r="23" spans="1:4" s="1" customFormat="1" ht="17.100000000000001" customHeight="1" x14ac:dyDescent="0.2">
      <c r="A23" s="75" t="s">
        <v>9</v>
      </c>
      <c r="B23" s="12" t="s">
        <v>50</v>
      </c>
      <c r="C23" s="48">
        <v>50277209</v>
      </c>
      <c r="D23" s="86">
        <f t="shared" si="0"/>
        <v>40.291049109421415</v>
      </c>
    </row>
    <row r="24" spans="1:4" s="1" customFormat="1" ht="17.100000000000001" customHeight="1" x14ac:dyDescent="0.2">
      <c r="A24" s="75" t="s">
        <v>10</v>
      </c>
      <c r="B24" s="12" t="s">
        <v>51</v>
      </c>
      <c r="C24" s="48">
        <v>2487</v>
      </c>
      <c r="D24" s="86">
        <f t="shared" si="0"/>
        <v>1.9930270818161577E-3</v>
      </c>
    </row>
    <row r="25" spans="1:4" s="1" customFormat="1" ht="17.100000000000001" customHeight="1" x14ac:dyDescent="0.2">
      <c r="A25" s="75" t="s">
        <v>11</v>
      </c>
      <c r="B25" s="12" t="s">
        <v>52</v>
      </c>
      <c r="C25" s="48">
        <v>1980</v>
      </c>
      <c r="D25" s="86">
        <f t="shared" si="0"/>
        <v>1.586728436669076E-3</v>
      </c>
    </row>
    <row r="26" spans="1:4" s="1" customFormat="1" ht="17.100000000000001" customHeight="1" x14ac:dyDescent="0.2">
      <c r="A26" s="75" t="s">
        <v>12</v>
      </c>
      <c r="B26" s="12" t="s">
        <v>53</v>
      </c>
      <c r="C26" s="48">
        <v>1950857</v>
      </c>
      <c r="D26" s="86">
        <f t="shared" si="0"/>
        <v>1.5633738776641031</v>
      </c>
    </row>
    <row r="27" spans="1:4" s="1" customFormat="1" ht="17.100000000000001" customHeight="1" x14ac:dyDescent="0.2">
      <c r="A27" s="75" t="s">
        <v>13</v>
      </c>
      <c r="B27" s="12" t="s">
        <v>54</v>
      </c>
      <c r="C27" s="48">
        <v>2289847</v>
      </c>
      <c r="D27" s="86">
        <f t="shared" si="0"/>
        <v>1.8350330053138253</v>
      </c>
    </row>
    <row r="28" spans="1:4" s="1" customFormat="1" ht="17.100000000000001" customHeight="1" x14ac:dyDescent="0.2">
      <c r="A28" s="75" t="s">
        <v>14</v>
      </c>
      <c r="B28" s="12" t="s">
        <v>71</v>
      </c>
      <c r="C28" s="48">
        <v>164189</v>
      </c>
      <c r="D28" s="86">
        <f t="shared" si="0"/>
        <v>0.13157745216578734</v>
      </c>
    </row>
    <row r="29" spans="1:4" s="1" customFormat="1" ht="17.100000000000001" customHeight="1" x14ac:dyDescent="0.2">
      <c r="A29" s="75" t="s">
        <v>15</v>
      </c>
      <c r="B29" s="12" t="s">
        <v>72</v>
      </c>
      <c r="C29" s="48">
        <v>354928</v>
      </c>
      <c r="D29" s="86">
        <f t="shared" si="0"/>
        <v>0.28443149018691005</v>
      </c>
    </row>
    <row r="30" spans="1:4" s="1" customFormat="1" ht="17.100000000000001" customHeight="1" x14ac:dyDescent="0.2">
      <c r="A30" s="75" t="s">
        <v>16</v>
      </c>
      <c r="B30" s="12" t="s">
        <v>57</v>
      </c>
      <c r="C30" s="48">
        <v>508</v>
      </c>
      <c r="D30" s="86">
        <f t="shared" si="0"/>
        <v>4.0710002314539936E-4</v>
      </c>
    </row>
    <row r="31" spans="1:4" s="1" customFormat="1" ht="17.100000000000001" customHeight="1" x14ac:dyDescent="0.2">
      <c r="A31" s="75" t="s">
        <v>17</v>
      </c>
      <c r="B31" s="12" t="s">
        <v>58</v>
      </c>
      <c r="C31" s="48">
        <v>279655</v>
      </c>
      <c r="D31" s="86">
        <f t="shared" si="0"/>
        <v>0.22410936411954066</v>
      </c>
    </row>
    <row r="32" spans="1:4" s="1" customFormat="1" ht="17.100000000000001" customHeight="1" x14ac:dyDescent="0.2">
      <c r="A32" s="76" t="s">
        <v>23</v>
      </c>
      <c r="B32" s="6" t="s">
        <v>59</v>
      </c>
      <c r="C32" s="49">
        <f>SUM(C14:C31)</f>
        <v>93061149</v>
      </c>
      <c r="D32" s="87">
        <f t="shared" si="0"/>
        <v>74.577157306766651</v>
      </c>
    </row>
    <row r="33" spans="1:4" s="1" customFormat="1" ht="17.100000000000001" customHeight="1" x14ac:dyDescent="0.2">
      <c r="A33" s="77" t="s">
        <v>22</v>
      </c>
      <c r="B33" s="4" t="s">
        <v>60</v>
      </c>
      <c r="C33" s="50">
        <v>29174271</v>
      </c>
      <c r="D33" s="86">
        <f t="shared" si="0"/>
        <v>23.379618896358568</v>
      </c>
    </row>
    <row r="34" spans="1:4" s="1" customFormat="1" ht="17.100000000000001" customHeight="1" x14ac:dyDescent="0.2">
      <c r="A34" s="77" t="s">
        <v>20</v>
      </c>
      <c r="B34" s="5" t="s">
        <v>61</v>
      </c>
      <c r="C34" s="50">
        <v>308392</v>
      </c>
      <c r="D34" s="86">
        <f t="shared" si="0"/>
        <v>0.24713856365719683</v>
      </c>
    </row>
    <row r="35" spans="1:4" s="1" customFormat="1" ht="17.100000000000001" customHeight="1" x14ac:dyDescent="0.2">
      <c r="A35" s="77" t="s">
        <v>21</v>
      </c>
      <c r="B35" s="15" t="s">
        <v>62</v>
      </c>
      <c r="C35" s="50">
        <v>2241246</v>
      </c>
      <c r="D35" s="86">
        <f t="shared" si="0"/>
        <v>1.7960852332175858</v>
      </c>
    </row>
    <row r="36" spans="1:4" s="1" customFormat="1" ht="17.100000000000001" customHeight="1" x14ac:dyDescent="0.2">
      <c r="A36" s="75" t="s">
        <v>19</v>
      </c>
      <c r="B36" s="15" t="s">
        <v>63</v>
      </c>
      <c r="C36" s="50">
        <v>0</v>
      </c>
      <c r="D36" s="86">
        <f t="shared" si="0"/>
        <v>0</v>
      </c>
    </row>
    <row r="37" spans="1:4" s="1" customFormat="1" ht="17.100000000000001" customHeight="1" x14ac:dyDescent="0.2">
      <c r="A37" s="76" t="s">
        <v>18</v>
      </c>
      <c r="B37" s="7" t="s">
        <v>64</v>
      </c>
      <c r="C37" s="51">
        <f>SUM(C33:C36)</f>
        <v>31723909</v>
      </c>
      <c r="D37" s="81">
        <f t="shared" si="0"/>
        <v>25.422842693233349</v>
      </c>
    </row>
    <row r="38" spans="1:4" s="1" customFormat="1" ht="17.100000000000001" customHeight="1" x14ac:dyDescent="0.2">
      <c r="A38" s="82" t="s">
        <v>24</v>
      </c>
      <c r="B38" s="17" t="s">
        <v>65</v>
      </c>
      <c r="C38" s="90">
        <f>C32+C37</f>
        <v>124785058</v>
      </c>
      <c r="D38" s="83">
        <f>D32+D37</f>
        <v>100</v>
      </c>
    </row>
    <row r="40" spans="1:4" x14ac:dyDescent="0.25">
      <c r="B40" s="36"/>
      <c r="C40" s="37"/>
    </row>
    <row r="41" spans="1:4" x14ac:dyDescent="0.25">
      <c r="A41" s="84" t="s">
        <v>73</v>
      </c>
      <c r="B41" s="36"/>
      <c r="C41" s="37"/>
    </row>
    <row r="42" spans="1:4" x14ac:dyDescent="0.25">
      <c r="C42" s="38"/>
    </row>
    <row r="43" spans="1:4" x14ac:dyDescent="0.25">
      <c r="C43" s="38"/>
    </row>
    <row r="50" spans="3:4" x14ac:dyDescent="0.25">
      <c r="C50" s="44"/>
      <c r="D50" s="44"/>
    </row>
    <row r="51" spans="3:4" x14ac:dyDescent="0.25">
      <c r="C51" s="45"/>
      <c r="D51" s="45"/>
    </row>
    <row r="52" spans="3:4" x14ac:dyDescent="0.25">
      <c r="C52" s="45"/>
      <c r="D52" s="45"/>
    </row>
    <row r="53" spans="3:4" x14ac:dyDescent="0.25">
      <c r="C53" s="45"/>
      <c r="D53" s="45"/>
    </row>
    <row r="54" spans="3:4" x14ac:dyDescent="0.25">
      <c r="C54" s="45"/>
      <c r="D54" s="45"/>
    </row>
    <row r="55" spans="3:4" x14ac:dyDescent="0.25">
      <c r="C55" s="45"/>
      <c r="D55" s="45"/>
    </row>
    <row r="56" spans="3:4" x14ac:dyDescent="0.25">
      <c r="C56" s="47"/>
      <c r="D56" s="45"/>
    </row>
    <row r="57" spans="3:4" x14ac:dyDescent="0.25">
      <c r="C57" s="47"/>
      <c r="D57" s="45"/>
    </row>
    <row r="58" spans="3:4" x14ac:dyDescent="0.25">
      <c r="C58" s="47"/>
      <c r="D58" s="45"/>
    </row>
    <row r="59" spans="3:4" x14ac:dyDescent="0.25">
      <c r="C59" s="47"/>
      <c r="D59" s="45"/>
    </row>
    <row r="60" spans="3:4" x14ac:dyDescent="0.25">
      <c r="C60" s="47"/>
      <c r="D60" s="45"/>
    </row>
    <row r="61" spans="3:4" x14ac:dyDescent="0.25">
      <c r="C61" s="47"/>
      <c r="D61" s="45"/>
    </row>
    <row r="62" spans="3:4" x14ac:dyDescent="0.25">
      <c r="C62" s="47"/>
      <c r="D62" s="45"/>
    </row>
    <row r="63" spans="3:4" x14ac:dyDescent="0.25">
      <c r="C63" s="47"/>
      <c r="D63" s="45"/>
    </row>
    <row r="64" spans="3:4" x14ac:dyDescent="0.25">
      <c r="C64" s="47"/>
      <c r="D64" s="45"/>
    </row>
    <row r="65" spans="3:4" x14ac:dyDescent="0.25">
      <c r="C65" s="47"/>
      <c r="D65" s="45"/>
    </row>
    <row r="66" spans="3:4" x14ac:dyDescent="0.25">
      <c r="C66" s="47"/>
      <c r="D66" s="45"/>
    </row>
    <row r="67" spans="3:4" x14ac:dyDescent="0.25">
      <c r="C67" s="47"/>
      <c r="D67" s="45"/>
    </row>
    <row r="68" spans="3:4" x14ac:dyDescent="0.25">
      <c r="C68" s="47"/>
      <c r="D68" s="45"/>
    </row>
    <row r="69" spans="3:4" x14ac:dyDescent="0.25">
      <c r="C69" s="44"/>
      <c r="D69" s="44"/>
    </row>
    <row r="70" spans="3:4" x14ac:dyDescent="0.25">
      <c r="C70" s="44"/>
      <c r="D70" s="44"/>
    </row>
    <row r="71" spans="3:4" x14ac:dyDescent="0.25">
      <c r="C71" s="44"/>
      <c r="D71" s="44"/>
    </row>
    <row r="72" spans="3:4" x14ac:dyDescent="0.25">
      <c r="C72" s="44"/>
      <c r="D72" s="44"/>
    </row>
    <row r="73" spans="3:4" x14ac:dyDescent="0.25">
      <c r="C73" s="44"/>
      <c r="D73" s="44"/>
    </row>
    <row r="74" spans="3:4" x14ac:dyDescent="0.25">
      <c r="C74" s="44"/>
      <c r="D74" s="44"/>
    </row>
    <row r="75" spans="3:4" x14ac:dyDescent="0.25">
      <c r="C75" s="44"/>
      <c r="D75" s="44"/>
    </row>
  </sheetData>
  <mergeCells count="1">
    <mergeCell ref="C11:D11"/>
  </mergeCells>
  <dataValidations count="1">
    <dataValidation type="decimal" allowBlank="1" showInputMessage="1" showErrorMessage="1" errorTitle="Microsoft Excel" error="Neočekivana vrsta podatka!_x000a_Mollimo unesite broj." sqref="C56:D68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portrait" horizontalDpi="4294967293" verticalDpi="0" r:id="rId1"/>
  <headerFooter>
    <oddHeader>&amp;L&amp;G&amp;CStatistika tržišta osiguranja&amp;RKvartalno izvješće</oddHeader>
    <oddFooter>&amp;CU izvješće su uključeni podatci zaključno s 31.03.2019.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93" t="s">
        <v>36</v>
      </c>
      <c r="D7" s="93"/>
      <c r="E7" s="93"/>
      <c r="F7" s="93"/>
      <c r="G7" s="93"/>
      <c r="H7" s="93"/>
      <c r="I7" s="94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95" t="s">
        <v>37</v>
      </c>
      <c r="H8" s="95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17089219</v>
      </c>
      <c r="D10" s="32">
        <f>C10/C$34*100</f>
        <v>6.3782345224571682</v>
      </c>
      <c r="E10" s="48"/>
      <c r="F10" s="32" t="e">
        <f>E10/E$34*100</f>
        <v>#DIV/0!</v>
      </c>
      <c r="G10" s="52">
        <f>E10-C10</f>
        <v>-17089219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4496282</v>
      </c>
      <c r="D11" s="32">
        <f t="shared" ref="D11:D33" si="0">C11/C$34*100</f>
        <v>1.6781539914201324</v>
      </c>
      <c r="E11" s="48"/>
      <c r="F11" s="32" t="e">
        <f t="shared" ref="F11:F33" si="1">E11/E$34*100</f>
        <v>#DIV/0!</v>
      </c>
      <c r="G11" s="52">
        <f t="shared" ref="G11:G33" si="2">E11-C11</f>
        <v>-4496282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28452891</v>
      </c>
      <c r="D12" s="32">
        <f t="shared" si="0"/>
        <v>10.619514656574468</v>
      </c>
      <c r="E12" s="48"/>
      <c r="F12" s="32" t="e">
        <f t="shared" si="1"/>
        <v>#DIV/0!</v>
      </c>
      <c r="G12" s="52">
        <f t="shared" si="2"/>
        <v>-28452891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e">
        <f t="shared" si="3"/>
        <v>#DIV/0!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8869</v>
      </c>
      <c r="D15" s="32">
        <f t="shared" si="0"/>
        <v>3.3101900080789314E-3</v>
      </c>
      <c r="E15" s="48"/>
      <c r="F15" s="32" t="e">
        <f t="shared" si="1"/>
        <v>#DIV/0!</v>
      </c>
      <c r="G15" s="52">
        <f t="shared" si="2"/>
        <v>-8869</v>
      </c>
      <c r="H15" s="26">
        <f t="shared" si="3"/>
        <v>-1</v>
      </c>
      <c r="I15" s="27" t="e">
        <f t="shared" si="4"/>
        <v>#DIV/0!</v>
      </c>
    </row>
    <row r="16" spans="1:9" s="1" customFormat="1" ht="17.100000000000001" customHeight="1" x14ac:dyDescent="0.2">
      <c r="A16" s="19" t="s">
        <v>6</v>
      </c>
      <c r="B16" s="12" t="s">
        <v>47</v>
      </c>
      <c r="C16" s="48">
        <v>1948920</v>
      </c>
      <c r="D16" s="32">
        <f t="shared" si="0"/>
        <v>0.72739829862951744</v>
      </c>
      <c r="E16" s="48"/>
      <c r="F16" s="32" t="e">
        <f t="shared" si="1"/>
        <v>#DIV/0!</v>
      </c>
      <c r="G16" s="52">
        <f t="shared" si="2"/>
        <v>-1948920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12819500</v>
      </c>
      <c r="D17" s="32">
        <f t="shared" si="0"/>
        <v>4.7846409751457726</v>
      </c>
      <c r="E17" s="48"/>
      <c r="F17" s="32" t="e">
        <f t="shared" si="1"/>
        <v>#DIV/0!</v>
      </c>
      <c r="G17" s="52">
        <f t="shared" si="2"/>
        <v>-12819500</v>
      </c>
      <c r="H17" s="26">
        <f t="shared" si="3"/>
        <v>-1</v>
      </c>
      <c r="I17" s="27" t="e">
        <f t="shared" si="4"/>
        <v>#DIV/0!</v>
      </c>
    </row>
    <row r="18" spans="1:9" s="1" customFormat="1" ht="17.100000000000001" customHeight="1" x14ac:dyDescent="0.2">
      <c r="A18" s="19" t="s">
        <v>8</v>
      </c>
      <c r="B18" s="12" t="s">
        <v>49</v>
      </c>
      <c r="C18" s="48">
        <v>10975436</v>
      </c>
      <c r="D18" s="32">
        <f t="shared" si="0"/>
        <v>4.0963782367245232</v>
      </c>
      <c r="E18" s="48"/>
      <c r="F18" s="32" t="e">
        <f t="shared" si="1"/>
        <v>#DIV/0!</v>
      </c>
      <c r="G18" s="52">
        <f t="shared" si="2"/>
        <v>-10975436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123767556</v>
      </c>
      <c r="D19" s="32">
        <f t="shared" si="0"/>
        <v>46.19394826875066</v>
      </c>
      <c r="E19" s="48"/>
      <c r="F19" s="32" t="e">
        <f t="shared" si="1"/>
        <v>#DIV/0!</v>
      </c>
      <c r="G19" s="52">
        <f t="shared" si="2"/>
        <v>-123767556</v>
      </c>
      <c r="H19" s="26">
        <f t="shared" si="3"/>
        <v>-1</v>
      </c>
      <c r="I19" s="27" t="e">
        <f t="shared" si="4"/>
        <v>#DIV/0!</v>
      </c>
    </row>
    <row r="20" spans="1:9" s="1" customFormat="1" ht="17.100000000000001" customHeight="1" x14ac:dyDescent="0.2">
      <c r="A20" s="19" t="s">
        <v>10</v>
      </c>
      <c r="B20" s="12" t="s">
        <v>51</v>
      </c>
      <c r="C20" s="48">
        <v>15825</v>
      </c>
      <c r="D20" s="32">
        <f t="shared" si="0"/>
        <v>5.9063881923383799E-3</v>
      </c>
      <c r="E20" s="48"/>
      <c r="F20" s="32" t="e">
        <f t="shared" si="1"/>
        <v>#DIV/0!</v>
      </c>
      <c r="G20" s="52">
        <f t="shared" si="2"/>
        <v>-15825</v>
      </c>
      <c r="H20" s="26">
        <f t="shared" si="3"/>
        <v>-1</v>
      </c>
      <c r="I20" s="27" t="e">
        <f t="shared" si="4"/>
        <v>#DIV/0!</v>
      </c>
    </row>
    <row r="21" spans="1:9" s="1" customFormat="1" ht="17.100000000000001" customHeight="1" x14ac:dyDescent="0.2">
      <c r="A21" s="19" t="s">
        <v>11</v>
      </c>
      <c r="B21" s="12" t="s">
        <v>52</v>
      </c>
      <c r="C21" s="48">
        <v>11104</v>
      </c>
      <c r="D21" s="32">
        <f t="shared" si="0"/>
        <v>4.1443623688925983E-3</v>
      </c>
      <c r="E21" s="48"/>
      <c r="F21" s="32" t="e">
        <f t="shared" si="1"/>
        <v>#DIV/0!</v>
      </c>
      <c r="G21" s="52">
        <f t="shared" si="2"/>
        <v>-11104</v>
      </c>
      <c r="H21" s="26">
        <f t="shared" si="3"/>
        <v>-1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4019257</v>
      </c>
      <c r="D22" s="32">
        <f t="shared" si="0"/>
        <v>1.5001132440299132</v>
      </c>
      <c r="E22" s="48"/>
      <c r="F22" s="32" t="e">
        <f t="shared" si="1"/>
        <v>#DIV/0!</v>
      </c>
      <c r="G22" s="52">
        <f t="shared" si="2"/>
        <v>-4019257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5856295</v>
      </c>
      <c r="D23" s="32">
        <f t="shared" si="0"/>
        <v>2.1857536580632093</v>
      </c>
      <c r="E23" s="48"/>
      <c r="F23" s="32" t="e">
        <f t="shared" si="1"/>
        <v>#DIV/0!</v>
      </c>
      <c r="G23" s="52">
        <f t="shared" si="2"/>
        <v>-5856295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240775</v>
      </c>
      <c r="D24" s="32">
        <f t="shared" si="0"/>
        <v>8.9864809921660238E-2</v>
      </c>
      <c r="E24" s="48"/>
      <c r="F24" s="32" t="e">
        <f t="shared" si="1"/>
        <v>#DIV/0!</v>
      </c>
      <c r="G24" s="52">
        <f t="shared" si="2"/>
        <v>-240775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649462</v>
      </c>
      <c r="D25" s="32">
        <f t="shared" si="0"/>
        <v>0.24239966433949248</v>
      </c>
      <c r="E25" s="48"/>
      <c r="F25" s="32" t="e">
        <f t="shared" si="1"/>
        <v>#DIV/0!</v>
      </c>
      <c r="G25" s="52">
        <f t="shared" si="2"/>
        <v>-649462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996</v>
      </c>
      <c r="D26" s="32">
        <f t="shared" si="0"/>
        <v>3.717385554230032E-4</v>
      </c>
      <c r="E26" s="48"/>
      <c r="F26" s="32" t="e">
        <f t="shared" si="1"/>
        <v>#DIV/0!</v>
      </c>
      <c r="G26" s="52">
        <f t="shared" si="2"/>
        <v>-996</v>
      </c>
      <c r="H26" s="26">
        <f t="shared" si="3"/>
        <v>-1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557043</v>
      </c>
      <c r="D27" s="32">
        <f t="shared" si="0"/>
        <v>0.20790598406475502</v>
      </c>
      <c r="E27" s="48"/>
      <c r="F27" s="32" t="e">
        <f t="shared" si="1"/>
        <v>#DIV/0!</v>
      </c>
      <c r="G27" s="52">
        <f t="shared" si="2"/>
        <v>-557043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210909430</v>
      </c>
      <c r="D28" s="23">
        <f t="shared" si="0"/>
        <v>78.718038989245997</v>
      </c>
      <c r="E28" s="49">
        <f>SUM(E10:E27)</f>
        <v>0</v>
      </c>
      <c r="F28" s="43" t="e">
        <f t="shared" si="1"/>
        <v>#DIV/0!</v>
      </c>
      <c r="G28" s="53">
        <f t="shared" si="2"/>
        <v>-210909430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52704649</v>
      </c>
      <c r="D29" s="32">
        <f t="shared" si="0"/>
        <v>19.671034220217301</v>
      </c>
      <c r="E29" s="50"/>
      <c r="F29" s="32" t="e">
        <f t="shared" si="1"/>
        <v>#DIV/0!</v>
      </c>
      <c r="G29" s="52">
        <f t="shared" si="2"/>
        <v>-52704649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331210</v>
      </c>
      <c r="D30" s="32">
        <f t="shared" si="0"/>
        <v>0.1236179989374025</v>
      </c>
      <c r="E30" s="50"/>
      <c r="F30" s="32" t="e">
        <f t="shared" si="1"/>
        <v>#DIV/0!</v>
      </c>
      <c r="G30" s="52">
        <f t="shared" si="2"/>
        <v>-331210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3984950</v>
      </c>
      <c r="D31" s="32">
        <f t="shared" si="0"/>
        <v>1.487308791599294</v>
      </c>
      <c r="E31" s="50"/>
      <c r="F31" s="32" t="e">
        <f t="shared" si="1"/>
        <v>#DIV/0!</v>
      </c>
      <c r="G31" s="52">
        <f t="shared" si="2"/>
        <v>-3984950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0</v>
      </c>
      <c r="D32" s="32">
        <f t="shared" si="0"/>
        <v>0</v>
      </c>
      <c r="E32" s="50"/>
      <c r="F32" s="32" t="e">
        <f t="shared" si="1"/>
        <v>#DIV/0!</v>
      </c>
      <c r="G32" s="52">
        <f t="shared" si="2"/>
        <v>0</v>
      </c>
      <c r="H32" s="26" t="s">
        <v>27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57020809</v>
      </c>
      <c r="D33" s="24">
        <f t="shared" si="0"/>
        <v>21.281961010753996</v>
      </c>
      <c r="E33" s="51">
        <f>SUM(E29:E32)</f>
        <v>0</v>
      </c>
      <c r="F33" s="24" t="e">
        <f t="shared" si="1"/>
        <v>#DIV/0!</v>
      </c>
      <c r="G33" s="54">
        <f t="shared" si="2"/>
        <v>-57020809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267930239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-267930239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4"/>
      <c r="D46" s="44"/>
      <c r="E46" s="44"/>
      <c r="F46" s="44"/>
      <c r="G46" s="44"/>
    </row>
    <row r="47" spans="1:9" x14ac:dyDescent="0.25">
      <c r="C47" s="45"/>
      <c r="D47" s="45"/>
      <c r="E47" s="46"/>
      <c r="F47" s="46"/>
      <c r="G47" s="44"/>
    </row>
    <row r="48" spans="1:9" x14ac:dyDescent="0.25">
      <c r="C48" s="45"/>
      <c r="D48" s="45"/>
      <c r="E48" s="46"/>
      <c r="F48" s="44"/>
      <c r="G48" s="44"/>
    </row>
    <row r="49" spans="3:7" x14ac:dyDescent="0.25">
      <c r="C49" s="45"/>
      <c r="D49" s="45"/>
      <c r="E49" s="46"/>
      <c r="F49" s="44"/>
      <c r="G49" s="44"/>
    </row>
    <row r="50" spans="3:7" x14ac:dyDescent="0.25">
      <c r="C50" s="45"/>
      <c r="D50" s="45"/>
      <c r="E50" s="46"/>
      <c r="F50" s="44"/>
      <c r="G50" s="44"/>
    </row>
    <row r="51" spans="3:7" x14ac:dyDescent="0.25">
      <c r="C51" s="45"/>
      <c r="D51" s="45"/>
      <c r="E51" s="46"/>
      <c r="F51" s="44"/>
      <c r="G51" s="44"/>
    </row>
    <row r="52" spans="3:7" x14ac:dyDescent="0.25">
      <c r="C52" s="47"/>
      <c r="D52" s="45"/>
      <c r="E52" s="46"/>
      <c r="F52" s="44"/>
      <c r="G52" s="44"/>
    </row>
    <row r="53" spans="3:7" x14ac:dyDescent="0.25">
      <c r="C53" s="47"/>
      <c r="D53" s="45"/>
      <c r="E53" s="46"/>
      <c r="F53" s="44"/>
      <c r="G53" s="44"/>
    </row>
    <row r="54" spans="3:7" x14ac:dyDescent="0.25">
      <c r="C54" s="47"/>
      <c r="D54" s="45"/>
      <c r="E54" s="46"/>
      <c r="F54" s="44"/>
      <c r="G54" s="44"/>
    </row>
    <row r="55" spans="3:7" x14ac:dyDescent="0.25">
      <c r="C55" s="47"/>
      <c r="D55" s="45"/>
      <c r="E55" s="46"/>
      <c r="F55" s="44"/>
      <c r="G55" s="44"/>
    </row>
    <row r="56" spans="3:7" x14ac:dyDescent="0.25">
      <c r="C56" s="47"/>
      <c r="D56" s="45"/>
      <c r="E56" s="46"/>
      <c r="F56" s="44"/>
      <c r="G56" s="44"/>
    </row>
    <row r="57" spans="3:7" x14ac:dyDescent="0.25">
      <c r="C57" s="47"/>
      <c r="D57" s="45"/>
      <c r="E57" s="46"/>
      <c r="F57" s="44"/>
      <c r="G57" s="44"/>
    </row>
    <row r="58" spans="3:7" x14ac:dyDescent="0.25">
      <c r="C58" s="47"/>
      <c r="D58" s="45"/>
      <c r="E58" s="46"/>
      <c r="F58" s="44"/>
      <c r="G58" s="44"/>
    </row>
    <row r="59" spans="3:7" x14ac:dyDescent="0.25">
      <c r="C59" s="47"/>
      <c r="D59" s="45"/>
      <c r="E59" s="46"/>
      <c r="F59" s="44"/>
      <c r="G59" s="44"/>
    </row>
    <row r="60" spans="3:7" x14ac:dyDescent="0.25">
      <c r="C60" s="47"/>
      <c r="D60" s="45"/>
      <c r="E60" s="46"/>
      <c r="F60" s="44"/>
      <c r="G60" s="44"/>
    </row>
    <row r="61" spans="3:7" x14ac:dyDescent="0.25">
      <c r="C61" s="47"/>
      <c r="D61" s="45"/>
      <c r="E61" s="46"/>
      <c r="F61" s="44"/>
      <c r="G61" s="44"/>
    </row>
    <row r="62" spans="3:7" x14ac:dyDescent="0.25">
      <c r="C62" s="47"/>
      <c r="D62" s="45"/>
      <c r="E62" s="46"/>
      <c r="F62" s="44"/>
      <c r="G62" s="44"/>
    </row>
    <row r="63" spans="3:7" x14ac:dyDescent="0.25">
      <c r="C63" s="47"/>
      <c r="D63" s="45"/>
      <c r="E63" s="46"/>
      <c r="F63" s="44"/>
      <c r="G63" s="44"/>
    </row>
    <row r="64" spans="3:7" x14ac:dyDescent="0.25">
      <c r="C64" s="47"/>
      <c r="D64" s="45"/>
      <c r="E64" s="46"/>
      <c r="F64" s="44"/>
      <c r="G64" s="44"/>
    </row>
    <row r="65" spans="3:7" x14ac:dyDescent="0.25">
      <c r="C65" s="44"/>
      <c r="D65" s="44"/>
      <c r="E65" s="44"/>
      <c r="F65" s="44"/>
      <c r="G65" s="44"/>
    </row>
    <row r="66" spans="3:7" x14ac:dyDescent="0.25">
      <c r="C66" s="44"/>
      <c r="D66" s="44"/>
      <c r="E66" s="44"/>
      <c r="F66" s="44"/>
      <c r="G66" s="44"/>
    </row>
    <row r="67" spans="3:7" x14ac:dyDescent="0.25">
      <c r="C67" s="44"/>
      <c r="D67" s="44"/>
      <c r="E67" s="44"/>
      <c r="F67" s="44"/>
      <c r="G67" s="44"/>
    </row>
    <row r="68" spans="3:7" x14ac:dyDescent="0.25">
      <c r="C68" s="44"/>
      <c r="D68" s="44"/>
      <c r="E68" s="44"/>
      <c r="F68" s="44"/>
      <c r="G68" s="44"/>
    </row>
    <row r="69" spans="3:7" x14ac:dyDescent="0.25">
      <c r="C69" s="44"/>
      <c r="D69" s="44"/>
      <c r="E69" s="44"/>
      <c r="F69" s="44"/>
      <c r="G69" s="44"/>
    </row>
    <row r="70" spans="3:7" x14ac:dyDescent="0.25">
      <c r="C70" s="44"/>
      <c r="D70" s="44"/>
      <c r="E70" s="44"/>
      <c r="F70" s="44"/>
      <c r="G70" s="44"/>
    </row>
    <row r="71" spans="3:7" x14ac:dyDescent="0.25">
      <c r="C71" s="44"/>
      <c r="D71" s="44"/>
      <c r="E71" s="44"/>
      <c r="F71" s="44"/>
      <c r="G71" s="44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7.7109375" customWidth="1"/>
    <col min="3" max="3" width="17.42578125" customWidth="1"/>
    <col min="4" max="4" width="13" customWidth="1"/>
  </cols>
  <sheetData>
    <row r="1" spans="1:4" x14ac:dyDescent="0.25">
      <c r="C1" s="31"/>
    </row>
    <row r="3" spans="1:4" x14ac:dyDescent="0.25">
      <c r="C3" s="35"/>
    </row>
    <row r="4" spans="1:4" x14ac:dyDescent="0.25">
      <c r="C4" s="35"/>
    </row>
    <row r="5" spans="1:4" x14ac:dyDescent="0.25">
      <c r="C5" s="35"/>
    </row>
    <row r="6" spans="1:4" x14ac:dyDescent="0.25">
      <c r="C6" s="35"/>
    </row>
    <row r="7" spans="1:4" x14ac:dyDescent="0.25">
      <c r="A7" s="62" t="s">
        <v>67</v>
      </c>
    </row>
    <row r="8" spans="1:4" x14ac:dyDescent="0.25">
      <c r="A8" s="62"/>
    </row>
    <row r="9" spans="1:4" s="1" customFormat="1" ht="15" customHeight="1" x14ac:dyDescent="0.2">
      <c r="C9" s="3"/>
      <c r="D9" s="2"/>
    </row>
    <row r="10" spans="1:4" s="1" customFormat="1" ht="15" customHeight="1" thickBot="1" x14ac:dyDescent="0.25">
      <c r="C10" s="3"/>
      <c r="D10" s="2"/>
    </row>
    <row r="11" spans="1:4" s="1" customFormat="1" ht="15" customHeight="1" x14ac:dyDescent="0.25">
      <c r="A11" s="64"/>
      <c r="B11" s="65"/>
      <c r="C11" s="91" t="s">
        <v>36</v>
      </c>
      <c r="D11" s="92"/>
    </row>
    <row r="12" spans="1:4" s="1" customFormat="1" ht="26.25" customHeight="1" x14ac:dyDescent="0.2">
      <c r="A12" s="66" t="s">
        <v>32</v>
      </c>
      <c r="B12" s="40" t="s">
        <v>33</v>
      </c>
      <c r="C12" s="63" t="s">
        <v>34</v>
      </c>
      <c r="D12" s="67" t="s">
        <v>35</v>
      </c>
    </row>
    <row r="13" spans="1:4" s="1" customFormat="1" ht="24.75" customHeight="1" thickBot="1" x14ac:dyDescent="0.25">
      <c r="A13" s="68"/>
      <c r="B13" s="69"/>
      <c r="C13" s="70" t="s">
        <v>69</v>
      </c>
      <c r="D13" s="78" t="s">
        <v>25</v>
      </c>
    </row>
    <row r="14" spans="1:4" s="1" customFormat="1" ht="16.5" customHeight="1" x14ac:dyDescent="0.2">
      <c r="A14" s="19" t="s">
        <v>0</v>
      </c>
      <c r="B14" s="12" t="s">
        <v>41</v>
      </c>
      <c r="C14" s="48">
        <v>4203331.88</v>
      </c>
      <c r="D14" s="85">
        <f>C14/C$38*100</f>
        <v>8.0774645629223158</v>
      </c>
    </row>
    <row r="15" spans="1:4" s="1" customFormat="1" ht="17.100000000000001" customHeight="1" x14ac:dyDescent="0.2">
      <c r="A15" s="22" t="s">
        <v>1</v>
      </c>
      <c r="B15" s="12" t="s">
        <v>42</v>
      </c>
      <c r="C15" s="48">
        <v>401452.48999999993</v>
      </c>
      <c r="D15" s="86">
        <f t="shared" ref="D15:D37" si="0">C15/C$38*100</f>
        <v>0.77146377070561567</v>
      </c>
    </row>
    <row r="16" spans="1:4" s="1" customFormat="1" ht="17.100000000000001" customHeight="1" x14ac:dyDescent="0.2">
      <c r="A16" s="22" t="s">
        <v>2</v>
      </c>
      <c r="B16" s="12" t="s">
        <v>43</v>
      </c>
      <c r="C16" s="48">
        <v>3447031.36</v>
      </c>
      <c r="D16" s="86">
        <f t="shared" si="0"/>
        <v>6.6240959440209402</v>
      </c>
    </row>
    <row r="17" spans="1:4" s="1" customFormat="1" ht="17.100000000000001" customHeight="1" x14ac:dyDescent="0.2">
      <c r="A17" s="19" t="s">
        <v>3</v>
      </c>
      <c r="B17" s="12" t="s">
        <v>44</v>
      </c>
      <c r="C17" s="48">
        <v>0</v>
      </c>
      <c r="D17" s="86">
        <f t="shared" si="0"/>
        <v>0</v>
      </c>
    </row>
    <row r="18" spans="1:4" s="1" customFormat="1" ht="17.100000000000001" customHeight="1" x14ac:dyDescent="0.2">
      <c r="A18" s="19" t="s">
        <v>4</v>
      </c>
      <c r="B18" s="12" t="s">
        <v>45</v>
      </c>
      <c r="C18" s="48">
        <v>0</v>
      </c>
      <c r="D18" s="86">
        <f t="shared" si="0"/>
        <v>0</v>
      </c>
    </row>
    <row r="19" spans="1:4" s="1" customFormat="1" ht="17.100000000000001" customHeight="1" x14ac:dyDescent="0.2">
      <c r="A19" s="19" t="s">
        <v>5</v>
      </c>
      <c r="B19" s="12" t="s">
        <v>46</v>
      </c>
      <c r="C19" s="48">
        <v>2120.23</v>
      </c>
      <c r="D19" s="86">
        <f t="shared" si="0"/>
        <v>4.0744064897023499E-3</v>
      </c>
    </row>
    <row r="20" spans="1:4" s="1" customFormat="1" ht="16.5" customHeight="1" x14ac:dyDescent="0.2">
      <c r="A20" s="19" t="s">
        <v>6</v>
      </c>
      <c r="B20" s="12" t="s">
        <v>70</v>
      </c>
      <c r="C20" s="48">
        <v>560264.72</v>
      </c>
      <c r="D20" s="86">
        <f t="shared" si="0"/>
        <v>1.0766502743189512</v>
      </c>
    </row>
    <row r="21" spans="1:4" s="1" customFormat="1" ht="17.100000000000001" customHeight="1" x14ac:dyDescent="0.2">
      <c r="A21" s="19" t="s">
        <v>7</v>
      </c>
      <c r="B21" s="12" t="s">
        <v>48</v>
      </c>
      <c r="C21" s="48">
        <v>2543461.8899999997</v>
      </c>
      <c r="D21" s="86">
        <f t="shared" si="0"/>
        <v>4.887723327623231</v>
      </c>
    </row>
    <row r="22" spans="1:4" s="1" customFormat="1" ht="16.5" customHeight="1" x14ac:dyDescent="0.2">
      <c r="A22" s="19" t="s">
        <v>8</v>
      </c>
      <c r="B22" s="12" t="s">
        <v>49</v>
      </c>
      <c r="C22" s="48">
        <v>3934921.71</v>
      </c>
      <c r="D22" s="86">
        <f t="shared" si="0"/>
        <v>7.5616657398936287</v>
      </c>
    </row>
    <row r="23" spans="1:4" s="1" customFormat="1" ht="17.100000000000001" customHeight="1" x14ac:dyDescent="0.2">
      <c r="A23" s="19" t="s">
        <v>9</v>
      </c>
      <c r="B23" s="12" t="s">
        <v>50</v>
      </c>
      <c r="C23" s="48">
        <v>30938520.007500004</v>
      </c>
      <c r="D23" s="86">
        <f t="shared" si="0"/>
        <v>59.453977493170086</v>
      </c>
    </row>
    <row r="24" spans="1:4" s="1" customFormat="1" ht="16.5" customHeight="1" x14ac:dyDescent="0.2">
      <c r="A24" s="19" t="s">
        <v>10</v>
      </c>
      <c r="B24" s="12" t="s">
        <v>51</v>
      </c>
      <c r="C24" s="48">
        <v>51.74</v>
      </c>
      <c r="D24" s="86">
        <f t="shared" si="0"/>
        <v>9.9427794049324647E-5</v>
      </c>
    </row>
    <row r="25" spans="1:4" s="1" customFormat="1" ht="16.5" customHeight="1" x14ac:dyDescent="0.2">
      <c r="A25" s="19" t="s">
        <v>11</v>
      </c>
      <c r="B25" s="12" t="s">
        <v>52</v>
      </c>
      <c r="C25" s="48">
        <v>0</v>
      </c>
      <c r="D25" s="86">
        <f t="shared" si="0"/>
        <v>0</v>
      </c>
    </row>
    <row r="26" spans="1:4" s="1" customFormat="1" ht="17.100000000000001" customHeight="1" x14ac:dyDescent="0.2">
      <c r="A26" s="19" t="s">
        <v>12</v>
      </c>
      <c r="B26" s="12" t="s">
        <v>53</v>
      </c>
      <c r="C26" s="48">
        <v>565181.55000000005</v>
      </c>
      <c r="D26" s="86">
        <f t="shared" si="0"/>
        <v>1.0860988549261323</v>
      </c>
    </row>
    <row r="27" spans="1:4" s="1" customFormat="1" ht="17.100000000000001" customHeight="1" x14ac:dyDescent="0.2">
      <c r="A27" s="19" t="s">
        <v>13</v>
      </c>
      <c r="B27" s="12" t="s">
        <v>54</v>
      </c>
      <c r="C27" s="48">
        <v>90538.64</v>
      </c>
      <c r="D27" s="86">
        <f t="shared" si="0"/>
        <v>0.17398641769280918</v>
      </c>
    </row>
    <row r="28" spans="1:4" s="1" customFormat="1" ht="17.100000000000001" customHeight="1" x14ac:dyDescent="0.2">
      <c r="A28" s="19" t="s">
        <v>14</v>
      </c>
      <c r="B28" s="12" t="s">
        <v>71</v>
      </c>
      <c r="C28" s="48">
        <v>4880.2299999999996</v>
      </c>
      <c r="D28" s="86">
        <f t="shared" si="0"/>
        <v>9.3782470690633082E-3</v>
      </c>
    </row>
    <row r="29" spans="1:4" s="1" customFormat="1" ht="17.100000000000001" customHeight="1" x14ac:dyDescent="0.2">
      <c r="A29" s="19" t="s">
        <v>15</v>
      </c>
      <c r="B29" s="12" t="s">
        <v>72</v>
      </c>
      <c r="C29" s="48">
        <v>466639.86</v>
      </c>
      <c r="D29" s="86">
        <f t="shared" si="0"/>
        <v>0.8967331251504771</v>
      </c>
    </row>
    <row r="30" spans="1:4" s="1" customFormat="1" ht="17.100000000000001" customHeight="1" x14ac:dyDescent="0.2">
      <c r="A30" s="19" t="s">
        <v>16</v>
      </c>
      <c r="B30" s="12" t="s">
        <v>57</v>
      </c>
      <c r="C30" s="48">
        <v>0</v>
      </c>
      <c r="D30" s="86">
        <f t="shared" si="0"/>
        <v>0</v>
      </c>
    </row>
    <row r="31" spans="1:4" s="1" customFormat="1" ht="17.100000000000001" customHeight="1" x14ac:dyDescent="0.2">
      <c r="A31" s="19" t="s">
        <v>17</v>
      </c>
      <c r="B31" s="12" t="s">
        <v>58</v>
      </c>
      <c r="C31" s="48">
        <v>13660.18</v>
      </c>
      <c r="D31" s="86">
        <f t="shared" si="0"/>
        <v>2.625051340774456E-2</v>
      </c>
    </row>
    <row r="32" spans="1:4" s="1" customFormat="1" ht="17.100000000000001" customHeight="1" x14ac:dyDescent="0.2">
      <c r="A32" s="20" t="s">
        <v>23</v>
      </c>
      <c r="B32" s="6" t="s">
        <v>59</v>
      </c>
      <c r="C32" s="49">
        <f>SUM(C14:C31)</f>
        <v>47172056.487500004</v>
      </c>
      <c r="D32" s="87">
        <f t="shared" si="0"/>
        <v>90.649662105184746</v>
      </c>
    </row>
    <row r="33" spans="1:4" s="1" customFormat="1" ht="17.100000000000001" customHeight="1" x14ac:dyDescent="0.2">
      <c r="A33" s="21" t="s">
        <v>22</v>
      </c>
      <c r="B33" s="4" t="s">
        <v>60</v>
      </c>
      <c r="C33" s="50">
        <v>4294310.58</v>
      </c>
      <c r="D33" s="86">
        <f t="shared" si="0"/>
        <v>8.2522966357185137</v>
      </c>
    </row>
    <row r="34" spans="1:4" s="1" customFormat="1" ht="17.100000000000001" customHeight="1" x14ac:dyDescent="0.2">
      <c r="A34" s="21" t="s">
        <v>20</v>
      </c>
      <c r="B34" s="5" t="s">
        <v>61</v>
      </c>
      <c r="C34" s="50">
        <v>1528.19</v>
      </c>
      <c r="D34" s="86">
        <f t="shared" si="0"/>
        <v>2.9366942518020381E-3</v>
      </c>
    </row>
    <row r="35" spans="1:4" s="1" customFormat="1" ht="17.100000000000001" customHeight="1" x14ac:dyDescent="0.2">
      <c r="A35" s="21" t="s">
        <v>21</v>
      </c>
      <c r="B35" s="15" t="s">
        <v>62</v>
      </c>
      <c r="C35" s="50">
        <v>513615.7</v>
      </c>
      <c r="D35" s="86">
        <f t="shared" si="0"/>
        <v>0.98700572168727718</v>
      </c>
    </row>
    <row r="36" spans="1:4" s="1" customFormat="1" ht="17.100000000000001" customHeight="1" x14ac:dyDescent="0.2">
      <c r="A36" s="19" t="s">
        <v>19</v>
      </c>
      <c r="B36" s="15" t="s">
        <v>63</v>
      </c>
      <c r="C36" s="50">
        <v>56252.22</v>
      </c>
      <c r="D36" s="86">
        <f t="shared" si="0"/>
        <v>0.10809884315765947</v>
      </c>
    </row>
    <row r="37" spans="1:4" s="1" customFormat="1" ht="17.100000000000001" customHeight="1" x14ac:dyDescent="0.2">
      <c r="A37" s="20" t="s">
        <v>18</v>
      </c>
      <c r="B37" s="7" t="s">
        <v>64</v>
      </c>
      <c r="C37" s="51">
        <f>SUM(C33:C36)</f>
        <v>4865706.6900000004</v>
      </c>
      <c r="D37" s="88">
        <f t="shared" si="0"/>
        <v>9.3503378948152527</v>
      </c>
    </row>
    <row r="38" spans="1:4" s="1" customFormat="1" ht="17.100000000000001" customHeight="1" x14ac:dyDescent="0.2">
      <c r="A38" s="16" t="s">
        <v>24</v>
      </c>
      <c r="B38" s="17" t="s">
        <v>65</v>
      </c>
      <c r="C38" s="25">
        <f>C32+C37</f>
        <v>52037763.177500002</v>
      </c>
      <c r="D38" s="79">
        <f>D32+D37</f>
        <v>100</v>
      </c>
    </row>
    <row r="40" spans="1:4" x14ac:dyDescent="0.25">
      <c r="C40" s="37"/>
    </row>
    <row r="41" spans="1:4" x14ac:dyDescent="0.25">
      <c r="A41" s="84" t="s">
        <v>74</v>
      </c>
      <c r="B41" s="36"/>
      <c r="C41" s="37"/>
    </row>
    <row r="42" spans="1:4" x14ac:dyDescent="0.25">
      <c r="C42" s="38"/>
    </row>
    <row r="43" spans="1:4" x14ac:dyDescent="0.25">
      <c r="C43" s="38"/>
    </row>
  </sheetData>
  <mergeCells count="1">
    <mergeCell ref="C11:D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verticalDpi="0" r:id="rId1"/>
  <headerFooter>
    <oddHeader>&amp;L&amp;G&amp;CStatistika tržišta osiguranja&amp;RKvartalno izvješće</oddHeader>
    <oddFooter>&amp;CU izvješće su uključeni podatci zaključno s 31.03.2019. godine.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31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93" t="s">
        <v>36</v>
      </c>
      <c r="D7" s="93"/>
      <c r="E7" s="93"/>
      <c r="F7" s="93"/>
      <c r="G7" s="93"/>
      <c r="H7" s="93"/>
      <c r="I7" s="94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95" t="s">
        <v>37</v>
      </c>
      <c r="H8" s="95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10622113.77</v>
      </c>
      <c r="D10" s="32">
        <f>C10/C$34*100</f>
        <v>7.612941218711601</v>
      </c>
      <c r="E10" s="48"/>
      <c r="F10" s="32" t="e">
        <f>E10/E$34*100</f>
        <v>#DIV/0!</v>
      </c>
      <c r="G10" s="52">
        <f>E10-C10</f>
        <v>-10622113.77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1303860.1000000001</v>
      </c>
      <c r="D11" s="32">
        <f t="shared" ref="D11:D33" si="0">C11/C$34*100</f>
        <v>0.9344854059799278</v>
      </c>
      <c r="E11" s="48"/>
      <c r="F11" s="32" t="e">
        <f t="shared" ref="F11:F33" si="1">E11/E$34*100</f>
        <v>#DIV/0!</v>
      </c>
      <c r="G11" s="52">
        <f t="shared" ref="G11:G33" si="2">E11-C11</f>
        <v>-1303860.1000000001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10700112.989999998</v>
      </c>
      <c r="D12" s="32">
        <f t="shared" si="0"/>
        <v>7.6688437904428923</v>
      </c>
      <c r="E12" s="48"/>
      <c r="F12" s="32" t="e">
        <f t="shared" si="1"/>
        <v>#DIV/0!</v>
      </c>
      <c r="G12" s="52">
        <f t="shared" si="2"/>
        <v>-10700112.989999998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s">
        <v>27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5583.7</v>
      </c>
      <c r="D15" s="32">
        <f t="shared" si="0"/>
        <v>4.0018757851169179E-3</v>
      </c>
      <c r="E15" s="48"/>
      <c r="F15" s="32" t="e">
        <f t="shared" si="1"/>
        <v>#DIV/0!</v>
      </c>
      <c r="G15" s="52">
        <f t="shared" si="2"/>
        <v>-5583.7</v>
      </c>
      <c r="H15" s="26">
        <f t="shared" si="3"/>
        <v>-1</v>
      </c>
      <c r="I15" s="27" t="e">
        <f t="shared" si="4"/>
        <v>#DIV/0!</v>
      </c>
    </row>
    <row r="16" spans="1:9" s="1" customFormat="1" ht="16.5" customHeight="1" x14ac:dyDescent="0.2">
      <c r="A16" s="19" t="s">
        <v>6</v>
      </c>
      <c r="B16" s="12" t="s">
        <v>47</v>
      </c>
      <c r="C16" s="48">
        <v>959428.42</v>
      </c>
      <c r="D16" s="32">
        <f t="shared" si="0"/>
        <v>0.687628877187346</v>
      </c>
      <c r="E16" s="48"/>
      <c r="F16" s="32" t="e">
        <f t="shared" si="1"/>
        <v>#DIV/0!</v>
      </c>
      <c r="G16" s="52">
        <f t="shared" si="2"/>
        <v>-959428.42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5272288.2799999993</v>
      </c>
      <c r="D17" s="32">
        <f t="shared" si="0"/>
        <v>3.7786848863455633</v>
      </c>
      <c r="E17" s="48"/>
      <c r="F17" s="32" t="e">
        <f t="shared" si="1"/>
        <v>#DIV/0!</v>
      </c>
      <c r="G17" s="52">
        <f t="shared" si="2"/>
        <v>-5272288.2799999993</v>
      </c>
      <c r="H17" s="26">
        <f t="shared" si="3"/>
        <v>-1</v>
      </c>
      <c r="I17" s="27" t="e">
        <f t="shared" si="4"/>
        <v>#DIV/0!</v>
      </c>
    </row>
    <row r="18" spans="1:9" s="1" customFormat="1" ht="16.5" customHeight="1" x14ac:dyDescent="0.2">
      <c r="A18" s="19" t="s">
        <v>8</v>
      </c>
      <c r="B18" s="12" t="s">
        <v>49</v>
      </c>
      <c r="C18" s="48">
        <v>6742852.8200000012</v>
      </c>
      <c r="D18" s="32">
        <f t="shared" si="0"/>
        <v>4.8326484988386422</v>
      </c>
      <c r="E18" s="48"/>
      <c r="F18" s="32" t="e">
        <f t="shared" si="1"/>
        <v>#DIV/0!</v>
      </c>
      <c r="G18" s="52">
        <f t="shared" si="2"/>
        <v>-6742852.8200000012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81031436.239999995</v>
      </c>
      <c r="D19" s="32">
        <f t="shared" si="0"/>
        <v>58.075781743664855</v>
      </c>
      <c r="E19" s="48"/>
      <c r="F19" s="32" t="e">
        <f t="shared" si="1"/>
        <v>#DIV/0!</v>
      </c>
      <c r="G19" s="52">
        <f t="shared" si="2"/>
        <v>-81031436.239999995</v>
      </c>
      <c r="H19" s="26">
        <f t="shared" si="3"/>
        <v>-1</v>
      </c>
      <c r="I19" s="27" t="e">
        <f t="shared" si="4"/>
        <v>#DIV/0!</v>
      </c>
    </row>
    <row r="20" spans="1:9" s="1" customFormat="1" ht="16.5" customHeight="1" x14ac:dyDescent="0.2">
      <c r="A20" s="19" t="s">
        <v>10</v>
      </c>
      <c r="B20" s="12" t="s">
        <v>51</v>
      </c>
      <c r="C20" s="48">
        <v>11921.19</v>
      </c>
      <c r="D20" s="32">
        <f t="shared" si="0"/>
        <v>8.5439979925099763E-3</v>
      </c>
      <c r="E20" s="48"/>
      <c r="F20" s="32" t="e">
        <f t="shared" si="1"/>
        <v>#DIV/0!</v>
      </c>
      <c r="G20" s="52">
        <f t="shared" si="2"/>
        <v>-11921.19</v>
      </c>
      <c r="H20" s="26">
        <f t="shared" si="3"/>
        <v>-1</v>
      </c>
      <c r="I20" s="27" t="e">
        <f t="shared" si="4"/>
        <v>#DIV/0!</v>
      </c>
    </row>
    <row r="21" spans="1:9" s="1" customFormat="1" ht="16.5" customHeight="1" x14ac:dyDescent="0.2">
      <c r="A21" s="19" t="s">
        <v>11</v>
      </c>
      <c r="B21" s="12" t="s">
        <v>52</v>
      </c>
      <c r="C21" s="48">
        <v>1349</v>
      </c>
      <c r="D21" s="32">
        <f t="shared" si="0"/>
        <v>9.6683747947108947E-4</v>
      </c>
      <c r="E21" s="48"/>
      <c r="F21" s="32" t="e">
        <f t="shared" si="1"/>
        <v>#DIV/0!</v>
      </c>
      <c r="G21" s="52">
        <f t="shared" si="2"/>
        <v>-1349</v>
      </c>
      <c r="H21" s="26" t="s">
        <v>27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1408534.5899999999</v>
      </c>
      <c r="D22" s="32">
        <f t="shared" si="0"/>
        <v>1.0095063252360594</v>
      </c>
      <c r="E22" s="48"/>
      <c r="F22" s="32" t="e">
        <f t="shared" si="1"/>
        <v>#DIV/0!</v>
      </c>
      <c r="G22" s="52">
        <f t="shared" si="2"/>
        <v>-1408534.5899999999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374355.72</v>
      </c>
      <c r="D23" s="32">
        <f t="shared" si="0"/>
        <v>0.26830329188316149</v>
      </c>
      <c r="E23" s="48"/>
      <c r="F23" s="32" t="e">
        <f t="shared" si="1"/>
        <v>#DIV/0!</v>
      </c>
      <c r="G23" s="52">
        <f t="shared" si="2"/>
        <v>-374355.72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60647.6</v>
      </c>
      <c r="D24" s="32">
        <f t="shared" si="0"/>
        <v>4.3466547605612187E-2</v>
      </c>
      <c r="E24" s="48"/>
      <c r="F24" s="32" t="e">
        <f t="shared" si="1"/>
        <v>#DIV/0!</v>
      </c>
      <c r="G24" s="52">
        <f t="shared" si="2"/>
        <v>-60647.6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535941.59000000008</v>
      </c>
      <c r="D25" s="32">
        <f t="shared" si="0"/>
        <v>0.38411298444724101</v>
      </c>
      <c r="E25" s="48"/>
      <c r="F25" s="32" t="e">
        <f t="shared" si="1"/>
        <v>#DIV/0!</v>
      </c>
      <c r="G25" s="52">
        <f t="shared" si="2"/>
        <v>-535941.59000000008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0</v>
      </c>
      <c r="D26" s="32">
        <f t="shared" si="0"/>
        <v>0</v>
      </c>
      <c r="E26" s="48"/>
      <c r="F26" s="32" t="e">
        <f t="shared" si="1"/>
        <v>#DIV/0!</v>
      </c>
      <c r="G26" s="52">
        <f t="shared" si="2"/>
        <v>0</v>
      </c>
      <c r="H26" s="26" t="s">
        <v>27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101078.1</v>
      </c>
      <c r="D27" s="32">
        <f t="shared" si="0"/>
        <v>7.2443362070961248E-2</v>
      </c>
      <c r="E27" s="48"/>
      <c r="F27" s="32" t="e">
        <f t="shared" si="1"/>
        <v>#DIV/0!</v>
      </c>
      <c r="G27" s="52">
        <f t="shared" si="2"/>
        <v>-101078.1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119131504.10999998</v>
      </c>
      <c r="D28" s="23">
        <f t="shared" si="0"/>
        <v>85.382359643670952</v>
      </c>
      <c r="E28" s="49">
        <f>SUM(E10:E27)</f>
        <v>0</v>
      </c>
      <c r="F28" s="43" t="e">
        <f t="shared" si="1"/>
        <v>#DIV/0!</v>
      </c>
      <c r="G28" s="53">
        <f t="shared" si="2"/>
        <v>-119131504.10999998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18251361.810000002</v>
      </c>
      <c r="D29" s="32">
        <f t="shared" si="0"/>
        <v>13.080875203332321</v>
      </c>
      <c r="E29" s="50"/>
      <c r="F29" s="32" t="e">
        <f t="shared" si="1"/>
        <v>#DIV/0!</v>
      </c>
      <c r="G29" s="52">
        <f t="shared" si="2"/>
        <v>-18251361.810000002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3057.6499999999996</v>
      </c>
      <c r="D30" s="32">
        <f t="shared" si="0"/>
        <v>2.1914385612340818E-3</v>
      </c>
      <c r="E30" s="50"/>
      <c r="F30" s="32" t="e">
        <f t="shared" si="1"/>
        <v>#DIV/0!</v>
      </c>
      <c r="G30" s="52">
        <f t="shared" si="2"/>
        <v>-3057.6499999999996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2024474.72</v>
      </c>
      <c r="D31" s="32">
        <f t="shared" si="0"/>
        <v>1.4509548076632612</v>
      </c>
      <c r="E31" s="50"/>
      <c r="F31" s="32" t="e">
        <f t="shared" si="1"/>
        <v>#DIV/0!</v>
      </c>
      <c r="G31" s="52">
        <f t="shared" si="2"/>
        <v>-2024474.72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116671.01000000001</v>
      </c>
      <c r="D32" s="32">
        <f t="shared" si="0"/>
        <v>8.3618906772235935E-2</v>
      </c>
      <c r="E32" s="50"/>
      <c r="F32" s="32" t="e">
        <f t="shared" si="1"/>
        <v>#DIV/0!</v>
      </c>
      <c r="G32" s="52">
        <f t="shared" si="2"/>
        <v>-116671.01000000001</v>
      </c>
      <c r="H32" s="26">
        <f t="shared" si="3"/>
        <v>-1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20395565.190000001</v>
      </c>
      <c r="D33" s="24">
        <f t="shared" si="0"/>
        <v>14.617640356329053</v>
      </c>
      <c r="E33" s="51">
        <f>SUM(E29:E32)</f>
        <v>0</v>
      </c>
      <c r="F33" s="24" t="e">
        <f t="shared" si="1"/>
        <v>#DIV/0!</v>
      </c>
      <c r="G33" s="54">
        <f t="shared" si="2"/>
        <v>-20395565.190000001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139527069.29999998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-139527069.29999998</v>
      </c>
      <c r="H34" s="30"/>
      <c r="I34" s="29"/>
    </row>
    <row r="36" spans="1:9" x14ac:dyDescent="0.25">
      <c r="B36" s="36"/>
      <c r="C36" s="37"/>
      <c r="E36" s="60"/>
      <c r="F36" s="59"/>
      <c r="G36" s="33"/>
    </row>
    <row r="37" spans="1:9" x14ac:dyDescent="0.25">
      <c r="B37" s="36"/>
      <c r="C37" s="37"/>
      <c r="E37" s="61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2020-10-30T14:34:24Z</cp:lastPrinted>
  <dcterms:created xsi:type="dcterms:W3CDTF">2018-01-08T12:56:16Z</dcterms:created>
  <dcterms:modified xsi:type="dcterms:W3CDTF">2021-12-27T09:36:04Z</dcterms:modified>
</cp:coreProperties>
</file>