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BiH!$A$1:$H$46</definedName>
  </definedNames>
  <calcPr calcId="145621"/>
</workbook>
</file>

<file path=xl/calcChain.xml><?xml version="1.0" encoding="utf-8"?>
<calcChain xmlns="http://schemas.openxmlformats.org/spreadsheetml/2006/main">
  <c r="H26" i="24" l="1"/>
  <c r="D26" i="24"/>
  <c r="E13" i="25" l="1"/>
  <c r="C37" i="25"/>
  <c r="E37" i="25"/>
  <c r="C13" i="25"/>
  <c r="G13" i="25"/>
  <c r="G37" i="25" s="1"/>
  <c r="C26" i="24"/>
  <c r="D11" i="24" s="1"/>
  <c r="E26" i="24"/>
  <c r="G26" i="24"/>
  <c r="H11" i="24" s="1"/>
  <c r="G11" i="24"/>
  <c r="F11" i="24"/>
  <c r="C11" i="25" l="1"/>
  <c r="C12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E11" i="25"/>
  <c r="E12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G35" i="25" l="1"/>
  <c r="G12" i="23" l="1"/>
  <c r="G11" i="23"/>
  <c r="E22" i="23"/>
  <c r="C22" i="23"/>
  <c r="G12" i="24" l="1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13" i="23"/>
  <c r="G14" i="23"/>
  <c r="G15" i="23"/>
  <c r="G16" i="23"/>
  <c r="G17" i="23"/>
  <c r="G18" i="23"/>
  <c r="G19" i="23"/>
  <c r="G20" i="23"/>
  <c r="G21" i="23"/>
  <c r="D21" i="23"/>
  <c r="H25" i="24" l="1"/>
  <c r="G22" i="23"/>
  <c r="H20" i="23" s="1"/>
  <c r="H14" i="24" l="1"/>
  <c r="H23" i="24"/>
  <c r="H20" i="24"/>
  <c r="H15" i="24"/>
  <c r="H19" i="24"/>
  <c r="H13" i="24"/>
  <c r="H17" i="24"/>
  <c r="H21" i="24"/>
  <c r="H12" i="24"/>
  <c r="H16" i="24"/>
  <c r="H18" i="24"/>
  <c r="H22" i="24"/>
  <c r="H24" i="24"/>
  <c r="H12" i="23"/>
  <c r="H19" i="23"/>
  <c r="H14" i="23"/>
  <c r="H15" i="23"/>
  <c r="H13" i="23"/>
  <c r="H18" i="23"/>
  <c r="H17" i="23"/>
  <c r="H16" i="23"/>
  <c r="H21" i="23"/>
  <c r="H11" i="23"/>
  <c r="H22" i="23" l="1"/>
  <c r="G16" i="25" l="1"/>
  <c r="G20" i="25"/>
  <c r="G30" i="25"/>
  <c r="G34" i="25"/>
  <c r="G18" i="25"/>
  <c r="G19" i="25"/>
  <c r="G21" i="25"/>
  <c r="G22" i="25"/>
  <c r="G24" i="25"/>
  <c r="G28" i="25"/>
  <c r="G31" i="25"/>
  <c r="G36" i="25"/>
  <c r="G15" i="25"/>
  <c r="G33" i="25"/>
  <c r="G14" i="25"/>
  <c r="G25" i="25"/>
  <c r="G27" i="25"/>
  <c r="G29" i="25"/>
  <c r="G12" i="25"/>
  <c r="G32" i="25"/>
  <c r="G11" i="25"/>
  <c r="G23" i="25"/>
  <c r="G26" i="25"/>
  <c r="G17" i="25"/>
  <c r="F13" i="25"/>
  <c r="D11" i="25" l="1"/>
  <c r="D13" i="25"/>
  <c r="F11" i="25"/>
  <c r="F16" i="25"/>
  <c r="D28" i="25"/>
  <c r="F21" i="25"/>
  <c r="F23" i="25"/>
  <c r="F20" i="25"/>
  <c r="D30" i="25"/>
  <c r="F18" i="25"/>
  <c r="D14" i="25"/>
  <c r="D12" i="25"/>
  <c r="F14" i="25"/>
  <c r="F12" i="25"/>
  <c r="D23" i="25"/>
  <c r="D34" i="25"/>
  <c r="D21" i="25"/>
  <c r="D19" i="25"/>
  <c r="D35" i="25"/>
  <c r="D32" i="25"/>
  <c r="D15" i="25"/>
  <c r="D36" i="25"/>
  <c r="D33" i="25"/>
  <c r="D31" i="25"/>
  <c r="D22" i="25"/>
  <c r="F22" i="25"/>
  <c r="D20" i="25"/>
  <c r="D18" i="25"/>
  <c r="F27" i="25"/>
  <c r="F25" i="25"/>
  <c r="F19" i="25"/>
  <c r="F17" i="25"/>
  <c r="F28" i="25"/>
  <c r="F26" i="25"/>
  <c r="F24" i="25"/>
  <c r="F15" i="25"/>
  <c r="D29" i="25"/>
  <c r="D16" i="25"/>
  <c r="D25" i="25"/>
  <c r="D27" i="25"/>
  <c r="D17" i="25"/>
  <c r="D24" i="25"/>
  <c r="D26" i="25"/>
  <c r="F36" i="25"/>
  <c r="F35" i="25"/>
  <c r="F34" i="25"/>
  <c r="F33" i="25"/>
  <c r="F32" i="25"/>
  <c r="F31" i="25"/>
  <c r="F30" i="25"/>
  <c r="F29" i="25"/>
  <c r="C37" i="21"/>
  <c r="C32" i="22"/>
  <c r="D32" i="22"/>
  <c r="H33" i="25" l="1"/>
  <c r="H13" i="25"/>
  <c r="H11" i="25"/>
  <c r="H28" i="25"/>
  <c r="H27" i="25"/>
  <c r="H12" i="25"/>
  <c r="H29" i="25"/>
  <c r="H26" i="25"/>
  <c r="H20" i="25"/>
  <c r="H36" i="25"/>
  <c r="H17" i="25"/>
  <c r="H18" i="25"/>
  <c r="H34" i="25"/>
  <c r="H24" i="25"/>
  <c r="H32" i="25"/>
  <c r="H19" i="25"/>
  <c r="H35" i="25"/>
  <c r="H21" i="25"/>
  <c r="H16" i="25"/>
  <c r="H25" i="25"/>
  <c r="H14" i="25"/>
  <c r="H22" i="25"/>
  <c r="H30" i="25"/>
  <c r="H23" i="25"/>
  <c r="H15" i="25"/>
  <c r="H31" i="25"/>
  <c r="F37" i="25"/>
  <c r="D37" i="25"/>
  <c r="J20" i="22"/>
  <c r="E20" i="22"/>
  <c r="E18" i="22"/>
  <c r="E24" i="22"/>
  <c r="E25" i="22"/>
  <c r="J25" i="22"/>
  <c r="G25" i="22"/>
  <c r="F18" i="22"/>
  <c r="E30" i="22"/>
  <c r="H37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20" i="24"/>
  <c r="D24" i="24"/>
  <c r="F18" i="23"/>
  <c r="F24" i="24" l="1"/>
  <c r="F25" i="24"/>
  <c r="D19" i="23"/>
  <c r="F12" i="24"/>
  <c r="F13" i="24"/>
  <c r="F14" i="24"/>
  <c r="F15" i="24"/>
  <c r="F16" i="24"/>
  <c r="F17" i="24"/>
  <c r="F18" i="24"/>
  <c r="F21" i="23"/>
  <c r="D11" i="23"/>
  <c r="F12" i="23"/>
  <c r="D13" i="23"/>
  <c r="F14" i="23"/>
  <c r="D15" i="23"/>
  <c r="F16" i="23"/>
  <c r="D17" i="23"/>
  <c r="F20" i="23"/>
  <c r="F22" i="24"/>
  <c r="F19" i="24"/>
  <c r="F21" i="24"/>
  <c r="F23" i="24"/>
  <c r="F11" i="23"/>
  <c r="D12" i="23"/>
  <c r="F13" i="23"/>
  <c r="D14" i="23"/>
  <c r="F15" i="23"/>
  <c r="D16" i="23"/>
  <c r="F17" i="23"/>
  <c r="D18" i="23"/>
  <c r="F19" i="23"/>
  <c r="D20" i="23"/>
  <c r="D12" i="24"/>
  <c r="D13" i="24"/>
  <c r="D14" i="24"/>
  <c r="D15" i="24"/>
  <c r="D16" i="24"/>
  <c r="D17" i="24"/>
  <c r="D18" i="24"/>
  <c r="D19" i="24"/>
  <c r="D20" i="24"/>
  <c r="D21" i="24"/>
  <c r="D22" i="24"/>
  <c r="D23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5" i="24"/>
  <c r="D37" i="21"/>
  <c r="I37" i="21"/>
  <c r="L32" i="21" s="1"/>
  <c r="H37" i="21"/>
  <c r="F26" i="24" l="1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<sst xmlns="http://schemas.openxmlformats.org/spreadsheetml/2006/main" count="302" uniqueCount="86">
  <si>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</si>
  <si>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</si>
  <si>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</si>
  <si>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</si>
  <si>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</si>
  <si>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</si>
  <si>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</si>
  <si>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</si>
  <si>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</si>
  <si>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</si>
  <si>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</si>
  <si>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</si>
  <si>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</si>
  <si>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</si>
  <si>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</si>
  <si>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</si>
  <si>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</si>
  <si>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</si>
  <si>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</si>
  <si>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</si>
  <si>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</si>
  <si>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</si>
  <si>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</si>
  <si>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</si>
  <si>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</si>
  <si>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</si>
  <si>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</si>
  <si>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</si>
  <si>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</si>
  <si>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</si>
  <si>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</si>
  <si>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</si>
  <si>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</si>
  <si>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</si>
  <si>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</si>
  <si>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</si>
  <si>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</si>
  <si>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</si>
  <si>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</si>
  <si>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</si>
  <si>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</si>
  <si>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</si>
  <si>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</si>
  <si>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</si>
  <si>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</si>
  <si>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</si>
  <si>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</si>
  <si>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</si>
  <si>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</si>
  <si>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</si>
  <si>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</si>
  <si>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</si>
  <si>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</si>
  <si>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</si>
  <si>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</si>
  <si>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</si>
  <si>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</si>
  <si>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</si>
  <si>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</si>
  <si>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</si>
  <si>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</si>
  <si>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</si>
  <si>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</si>
  <si>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</si>
  <si>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</si>
  <si>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</si>
  <si>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</si>
  <si>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</si>
  <si>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</si>
  <si>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</si>
  <si>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</si>
  <si>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</si>
  <si>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</si>
  <si>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</si>
  <si>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</si>
  <si>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</si>
  <si>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</si>
  <si>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</si>
  <si>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</si>
  <si>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</si>
  <si>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</si>
  <si>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I-III-2019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</si>
  <si>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</si>
  <si>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</si>
  <si>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Osiguravajuće društvo</t>
  </si>
  <si>
    <t>*Atos osiguranje a.d. je koncem 2019. godine pripojeno Grawe osiguranju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</si>
</sst>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3" fillId="0" borderId="4" xfId="6" applyNumberFormat="1" applyFont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3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4" t="s">
        <v>59</v>
      </c>
      <c r="B8" s="77" t="s">
        <v>84</v>
      </c>
      <c r="C8" s="72" t="s">
        <v>78</v>
      </c>
      <c r="D8" s="72"/>
      <c r="E8" s="72" t="s">
        <v>77</v>
      </c>
      <c r="F8" s="72"/>
      <c r="G8" s="72" t="s">
        <v>79</v>
      </c>
      <c r="H8" s="73"/>
      <c r="I8" s="1"/>
      <c r="J8" s="1"/>
      <c r="K8" s="1"/>
      <c r="L8" s="1"/>
      <c r="M8" s="1"/>
    </row>
    <row r="9" spans="1:13" ht="21.75" customHeight="1" x14ac:dyDescent="0.25">
      <c r="A9" s="75"/>
      <c r="B9" s="78"/>
      <c r="C9" s="78" t="s">
        <v>81</v>
      </c>
      <c r="D9" s="78"/>
      <c r="E9" s="78" t="s">
        <v>81</v>
      </c>
      <c r="F9" s="78"/>
      <c r="G9" s="78" t="s">
        <v>81</v>
      </c>
      <c r="H9" s="80"/>
      <c r="I9" s="1"/>
      <c r="J9" s="1"/>
      <c r="K9" s="1"/>
      <c r="L9" s="1"/>
      <c r="M9" s="1"/>
    </row>
    <row r="10" spans="1:13" ht="18.7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60">
        <f>FBiH!C11</f>
        <v>14075291</v>
      </c>
      <c r="D11" s="70">
        <f t="shared" ref="D11:D28" si="0">C11/C$37*100</f>
        <v>10.037060161186886</v>
      </c>
      <c r="E11" s="60">
        <f>FBiH!E11</f>
        <v>1181014</v>
      </c>
      <c r="F11" s="68">
        <f t="shared" ref="F11:F36" si="1">E11/E$37*100</f>
        <v>3.2277301695665979</v>
      </c>
      <c r="G11" s="60">
        <f t="shared" ref="G11:G36" si="2">C11+E11</f>
        <v>15256305</v>
      </c>
      <c r="H11" s="68">
        <f t="shared" ref="H11:H36" si="3">G11/G$37*100</f>
        <v>8.6280182665414706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0">
        <f>FBiH!C12</f>
        <v>7564241</v>
      </c>
      <c r="D12" s="70">
        <f t="shared" si="0"/>
        <v>5.3940442148383614</v>
      </c>
      <c r="E12" s="60">
        <f>FBiH!E12</f>
        <v>0</v>
      </c>
      <c r="F12" s="68">
        <f t="shared" si="1"/>
        <v>0</v>
      </c>
      <c r="G12" s="60">
        <f t="shared" si="2"/>
        <v>7564241</v>
      </c>
      <c r="H12" s="68">
        <f t="shared" si="3"/>
        <v>4.2778647595549462</v>
      </c>
      <c r="I12" s="1"/>
      <c r="J12" s="1"/>
      <c r="K12" s="1"/>
      <c r="L12" s="1"/>
      <c r="M12" s="1"/>
    </row>
    <row r="13" spans="1:13" x14ac:dyDescent="0.25">
      <c r="A13" s="15" t="s">
        <v>29</v>
      </c>
      <c r="B13" s="7" t="s">
        <v>21</v>
      </c>
      <c r="C13" s="60">
        <f>RS!C11</f>
        <v>3959503.2199999997</v>
      </c>
      <c r="D13" s="70">
        <f t="shared" si="0"/>
        <v>2.8235133488574546</v>
      </c>
      <c r="E13" s="60">
        <f>RS!E11</f>
        <v>0</v>
      </c>
      <c r="F13" s="68">
        <f t="shared" si="1"/>
        <v>0</v>
      </c>
      <c r="G13" s="60">
        <f t="shared" si="2"/>
        <v>3959503.2199999997</v>
      </c>
      <c r="H13" s="68">
        <f t="shared" si="3"/>
        <v>2.2392490258021041</v>
      </c>
      <c r="I13" s="1"/>
      <c r="J13" s="1"/>
      <c r="K13" s="1"/>
      <c r="L13" s="1"/>
      <c r="M13" s="1"/>
    </row>
    <row r="14" spans="1:13" ht="14.25" customHeight="1" x14ac:dyDescent="0.25">
      <c r="A14" s="15" t="s">
        <v>30</v>
      </c>
      <c r="B14" s="7" t="s">
        <v>12</v>
      </c>
      <c r="C14" s="60">
        <f>RS!C12</f>
        <v>3889344.74</v>
      </c>
      <c r="D14" s="70">
        <f t="shared" si="0"/>
        <v>2.7734834855617385</v>
      </c>
      <c r="E14" s="60">
        <f>RS!E12</f>
        <v>0</v>
      </c>
      <c r="F14" s="68">
        <f t="shared" si="1"/>
        <v>0</v>
      </c>
      <c r="G14" s="60">
        <f t="shared" si="2"/>
        <v>3889344.74</v>
      </c>
      <c r="H14" s="68">
        <f t="shared" si="3"/>
        <v>2.1995717483097637</v>
      </c>
      <c r="I14" s="1"/>
      <c r="J14" s="1"/>
      <c r="K14" s="1"/>
      <c r="L14" s="1"/>
      <c r="M14" s="1"/>
    </row>
    <row r="15" spans="1:13" ht="15.75" customHeight="1" x14ac:dyDescent="0.25">
      <c r="A15" s="15" t="s">
        <v>31</v>
      </c>
      <c r="B15" s="7" t="s">
        <v>1</v>
      </c>
      <c r="C15" s="60">
        <f>FBiH!C13</f>
        <v>2117528</v>
      </c>
      <c r="D15" s="70">
        <f t="shared" si="0"/>
        <v>1.5100047259412075</v>
      </c>
      <c r="E15" s="60">
        <f>FBiH!E13</f>
        <v>0</v>
      </c>
      <c r="F15" s="68">
        <f t="shared" si="1"/>
        <v>0</v>
      </c>
      <c r="G15" s="60">
        <f t="shared" si="2"/>
        <v>2117528</v>
      </c>
      <c r="H15" s="68">
        <f t="shared" si="3"/>
        <v>1.1975422793338903</v>
      </c>
      <c r="I15" s="1"/>
      <c r="J15" s="1"/>
      <c r="K15" s="1"/>
      <c r="L15" s="1"/>
      <c r="M15" s="1"/>
    </row>
    <row r="16" spans="1:13" x14ac:dyDescent="0.25">
      <c r="A16" s="15" t="s">
        <v>32</v>
      </c>
      <c r="B16" s="7" t="s">
        <v>24</v>
      </c>
      <c r="C16" s="60">
        <f>FBiH!C14</f>
        <v>8264784</v>
      </c>
      <c r="D16" s="70">
        <f t="shared" si="0"/>
        <v>5.8935999424249772</v>
      </c>
      <c r="E16" s="60">
        <f>FBiH!E14</f>
        <v>0</v>
      </c>
      <c r="F16" s="68">
        <f t="shared" si="1"/>
        <v>0</v>
      </c>
      <c r="G16" s="60">
        <f t="shared" si="2"/>
        <v>8264784</v>
      </c>
      <c r="H16" s="68">
        <f t="shared" si="3"/>
        <v>4.6740483571231488</v>
      </c>
      <c r="I16" s="1"/>
      <c r="J16" s="1"/>
      <c r="K16" s="1"/>
      <c r="L16" s="1"/>
      <c r="M16" s="1"/>
    </row>
    <row r="17" spans="1:13" ht="15" customHeight="1" x14ac:dyDescent="0.25">
      <c r="A17" s="15" t="s">
        <v>33</v>
      </c>
      <c r="B17" s="7" t="s">
        <v>2</v>
      </c>
      <c r="C17" s="60">
        <f>FBiH!C15</f>
        <v>11092904</v>
      </c>
      <c r="D17" s="70">
        <f t="shared" si="0"/>
        <v>7.9103263165408553</v>
      </c>
      <c r="E17" s="60">
        <f>FBiH!E15</f>
        <v>1830171</v>
      </c>
      <c r="F17" s="68">
        <f t="shared" si="1"/>
        <v>5.0018866433131786</v>
      </c>
      <c r="G17" s="60">
        <f t="shared" si="2"/>
        <v>12923075</v>
      </c>
      <c r="H17" s="68">
        <f t="shared" si="3"/>
        <v>7.3084883371095035</v>
      </c>
      <c r="I17" s="1"/>
      <c r="J17" s="1"/>
      <c r="K17" s="1"/>
      <c r="L17" s="1"/>
      <c r="M17" s="1"/>
    </row>
    <row r="18" spans="1:13" ht="15.75" customHeight="1" x14ac:dyDescent="0.25">
      <c r="A18" s="15" t="s">
        <v>34</v>
      </c>
      <c r="B18" s="7" t="s">
        <v>13</v>
      </c>
      <c r="C18" s="60">
        <f>RS!C13</f>
        <v>5469989.7200000007</v>
      </c>
      <c r="D18" s="70">
        <f t="shared" si="0"/>
        <v>3.9006380685638269</v>
      </c>
      <c r="E18" s="60">
        <f>RS!E13</f>
        <v>0</v>
      </c>
      <c r="F18" s="68">
        <f t="shared" si="1"/>
        <v>0</v>
      </c>
      <c r="G18" s="60">
        <f t="shared" si="2"/>
        <v>5469989.7200000007</v>
      </c>
      <c r="H18" s="68">
        <f t="shared" si="3"/>
        <v>3.0934863469204417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14</v>
      </c>
      <c r="C19" s="60">
        <f>RS!C14</f>
        <v>5671377.6900000004</v>
      </c>
      <c r="D19" s="70">
        <f t="shared" si="0"/>
        <v>4.0442474028667057</v>
      </c>
      <c r="E19" s="60">
        <f>RS!E14</f>
        <v>175238.29</v>
      </c>
      <c r="F19" s="68">
        <f t="shared" si="1"/>
        <v>0.47892905206564929</v>
      </c>
      <c r="G19" s="60">
        <f t="shared" si="2"/>
        <v>5846615.9800000004</v>
      </c>
      <c r="H19" s="68">
        <f t="shared" si="3"/>
        <v>3.3064827605959151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3</v>
      </c>
      <c r="C20" s="60">
        <f>FBiH!C16</f>
        <v>14357588</v>
      </c>
      <c r="D20" s="70">
        <f t="shared" si="0"/>
        <v>10.238365553190686</v>
      </c>
      <c r="E20" s="60">
        <f>FBiH!E16</f>
        <v>0</v>
      </c>
      <c r="F20" s="68">
        <f t="shared" si="1"/>
        <v>0</v>
      </c>
      <c r="G20" s="60">
        <f t="shared" si="2"/>
        <v>14357588</v>
      </c>
      <c r="H20" s="68">
        <f t="shared" si="3"/>
        <v>8.119759766698202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23</v>
      </c>
      <c r="C21" s="60">
        <f>RS!C15</f>
        <v>1699915.18</v>
      </c>
      <c r="D21" s="70">
        <f t="shared" si="0"/>
        <v>1.2122059096735431</v>
      </c>
      <c r="E21" s="60">
        <f>RS!E15</f>
        <v>0</v>
      </c>
      <c r="F21" s="68">
        <f t="shared" si="1"/>
        <v>0</v>
      </c>
      <c r="G21" s="60">
        <f t="shared" si="2"/>
        <v>1699915.18</v>
      </c>
      <c r="H21" s="68">
        <f t="shared" si="3"/>
        <v>0.96136641372934861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80</v>
      </c>
      <c r="C22" s="60">
        <f>RS!C16</f>
        <v>2484.4899999999998</v>
      </c>
      <c r="D22" s="70">
        <f t="shared" si="0"/>
        <v>1.7716845498872602E-3</v>
      </c>
      <c r="E22" s="60">
        <f>RS!E16</f>
        <v>4021631.43</v>
      </c>
      <c r="F22" s="68">
        <f t="shared" si="1"/>
        <v>10.991183082917102</v>
      </c>
      <c r="G22" s="60">
        <f t="shared" si="2"/>
        <v>4024115.9200000004</v>
      </c>
      <c r="H22" s="68">
        <f t="shared" si="3"/>
        <v>2.2757899546738436</v>
      </c>
      <c r="I22" s="1"/>
      <c r="J22" s="1"/>
      <c r="K22" s="1"/>
      <c r="L22" s="1"/>
      <c r="M22" s="1"/>
    </row>
    <row r="23" spans="1:13" x14ac:dyDescent="0.25">
      <c r="A23" s="15" t="s">
        <v>39</v>
      </c>
      <c r="B23" s="7" t="s">
        <v>4</v>
      </c>
      <c r="C23" s="60">
        <f>FBiH!C17</f>
        <v>5582414</v>
      </c>
      <c r="D23" s="70">
        <f t="shared" si="0"/>
        <v>3.9808075842021262</v>
      </c>
      <c r="E23" s="60">
        <f>FBiH!E17</f>
        <v>6939934</v>
      </c>
      <c r="F23" s="68">
        <f t="shared" si="1"/>
        <v>18.966950727595943</v>
      </c>
      <c r="G23" s="60">
        <f t="shared" si="2"/>
        <v>12522348</v>
      </c>
      <c r="H23" s="68">
        <f t="shared" si="3"/>
        <v>7.0818620422172369</v>
      </c>
      <c r="I23" s="8"/>
      <c r="J23" s="1"/>
      <c r="K23" s="1"/>
      <c r="L23" s="1"/>
      <c r="M23" s="1"/>
    </row>
    <row r="24" spans="1:13" x14ac:dyDescent="0.25">
      <c r="A24" s="15" t="s">
        <v>40</v>
      </c>
      <c r="B24" s="7" t="s">
        <v>17</v>
      </c>
      <c r="C24" s="60">
        <f>RS!C17</f>
        <v>839870.1</v>
      </c>
      <c r="D24" s="70">
        <f t="shared" si="0"/>
        <v>0.59890958711134612</v>
      </c>
      <c r="E24" s="60">
        <f>RS!E17</f>
        <v>0</v>
      </c>
      <c r="F24" s="68">
        <f t="shared" si="1"/>
        <v>0</v>
      </c>
      <c r="G24" s="60">
        <f t="shared" si="2"/>
        <v>839870.1</v>
      </c>
      <c r="H24" s="68">
        <f t="shared" si="3"/>
        <v>0.47497834923475973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18</v>
      </c>
      <c r="C25" s="60">
        <f>RS!C18</f>
        <v>2352414.06</v>
      </c>
      <c r="D25" s="70">
        <f t="shared" si="0"/>
        <v>1.6775014771802517</v>
      </c>
      <c r="E25" s="60">
        <f>RS!E18</f>
        <v>0</v>
      </c>
      <c r="F25" s="68">
        <f t="shared" si="1"/>
        <v>0</v>
      </c>
      <c r="G25" s="60">
        <f t="shared" si="2"/>
        <v>2352414.06</v>
      </c>
      <c r="H25" s="68">
        <f t="shared" si="3"/>
        <v>1.3303792419035267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19</v>
      </c>
      <c r="C26" s="60">
        <f>RS!C19</f>
        <v>3441597.07</v>
      </c>
      <c r="D26" s="70">
        <f t="shared" si="0"/>
        <v>2.4541955716691408</v>
      </c>
      <c r="E26" s="60">
        <f>RS!E19</f>
        <v>0</v>
      </c>
      <c r="F26" s="68">
        <f t="shared" si="1"/>
        <v>0</v>
      </c>
      <c r="G26" s="60">
        <f t="shared" si="2"/>
        <v>3441597.07</v>
      </c>
      <c r="H26" s="68">
        <f t="shared" si="3"/>
        <v>1.9463534837587215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11</v>
      </c>
      <c r="C27" s="60">
        <f>RS!C20</f>
        <v>4753547.4275000002</v>
      </c>
      <c r="D27" s="70">
        <f t="shared" si="0"/>
        <v>3.3897445892147209</v>
      </c>
      <c r="E27" s="60">
        <f>RS!E20</f>
        <v>0</v>
      </c>
      <c r="F27" s="68">
        <f t="shared" si="1"/>
        <v>0</v>
      </c>
      <c r="G27" s="60">
        <f t="shared" si="2"/>
        <v>4753547.4275000002</v>
      </c>
      <c r="H27" s="68">
        <f t="shared" si="3"/>
        <v>2.6883110973031292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15</v>
      </c>
      <c r="C28" s="60">
        <f>RS!C21</f>
        <v>2210504.81</v>
      </c>
      <c r="D28" s="70">
        <f t="shared" si="0"/>
        <v>1.5763062919667514</v>
      </c>
      <c r="E28" s="60">
        <f>RS!E21</f>
        <v>0</v>
      </c>
      <c r="F28" s="68">
        <f t="shared" si="1"/>
        <v>0</v>
      </c>
      <c r="G28" s="60">
        <f t="shared" si="2"/>
        <v>2210504.81</v>
      </c>
      <c r="H28" s="68">
        <f t="shared" si="3"/>
        <v>1.2501241866204027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66</v>
      </c>
      <c r="C29" s="60">
        <f>RS!C22</f>
        <v>1363687.38</v>
      </c>
      <c r="D29" s="70">
        <f t="shared" ref="D29:D36" si="4">C29/C$37*100</f>
        <v>0.97244257856632033</v>
      </c>
      <c r="E29" s="60">
        <f>RS!E22</f>
        <v>0</v>
      </c>
      <c r="F29" s="68">
        <f t="shared" si="1"/>
        <v>0</v>
      </c>
      <c r="G29" s="60">
        <f t="shared" si="2"/>
        <v>1363687.38</v>
      </c>
      <c r="H29" s="68">
        <f t="shared" si="3"/>
        <v>0.77121685916033256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5</v>
      </c>
      <c r="C30" s="60">
        <f>FBiH!C18</f>
        <v>14390159</v>
      </c>
      <c r="D30" s="70">
        <f t="shared" si="4"/>
        <v>10.261591864214028</v>
      </c>
      <c r="E30" s="60">
        <f>FBiH!E18</f>
        <v>1143085</v>
      </c>
      <c r="F30" s="68">
        <f t="shared" si="1"/>
        <v>3.124069605338323</v>
      </c>
      <c r="G30" s="60">
        <f t="shared" si="2"/>
        <v>15533244</v>
      </c>
      <c r="H30" s="68">
        <f t="shared" si="3"/>
        <v>8.7846377593162757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22</v>
      </c>
      <c r="C31" s="60">
        <f>RS!C23</f>
        <v>798558.7</v>
      </c>
      <c r="D31" s="70">
        <f t="shared" si="4"/>
        <v>0.56945051538466873</v>
      </c>
      <c r="E31" s="60">
        <f>RS!E23</f>
        <v>0</v>
      </c>
      <c r="F31" s="68">
        <f t="shared" si="1"/>
        <v>0</v>
      </c>
      <c r="G31" s="60">
        <f t="shared" si="2"/>
        <v>798558.7</v>
      </c>
      <c r="H31" s="68">
        <f t="shared" si="3"/>
        <v>0.45161518798330325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20</v>
      </c>
      <c r="C32" s="60">
        <f>RS!C24</f>
        <v>2669919.35</v>
      </c>
      <c r="D32" s="70">
        <f t="shared" si="4"/>
        <v>1.9039138261132214</v>
      </c>
      <c r="E32" s="60">
        <f>RS!E24</f>
        <v>0</v>
      </c>
      <c r="F32" s="68">
        <f t="shared" si="1"/>
        <v>0</v>
      </c>
      <c r="G32" s="60">
        <f t="shared" si="2"/>
        <v>2669919.35</v>
      </c>
      <c r="H32" s="68">
        <f t="shared" si="3"/>
        <v>1.5099405080058723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6</v>
      </c>
      <c r="C33" s="60">
        <f>FBiH!C19</f>
        <v>8841285</v>
      </c>
      <c r="D33" s="70">
        <f t="shared" si="4"/>
        <v>6.3047015828801829</v>
      </c>
      <c r="E33" s="60">
        <f>FBiH!E19</f>
        <v>3462038</v>
      </c>
      <c r="F33" s="68">
        <f t="shared" si="1"/>
        <v>9.4618052798578205</v>
      </c>
      <c r="G33" s="60">
        <f t="shared" si="2"/>
        <v>12303323</v>
      </c>
      <c r="H33" s="68">
        <f t="shared" si="3"/>
        <v>6.957995109770013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7</v>
      </c>
      <c r="C34" s="60">
        <f>FBiH!C20</f>
        <v>6687008</v>
      </c>
      <c r="D34" s="70">
        <f t="shared" si="4"/>
        <v>4.7684912229763485</v>
      </c>
      <c r="E34" s="60">
        <f>FBiH!E20</f>
        <v>9216557</v>
      </c>
      <c r="F34" s="68">
        <f t="shared" si="1"/>
        <v>25.1889978344289</v>
      </c>
      <c r="G34" s="60">
        <f t="shared" si="2"/>
        <v>15903565</v>
      </c>
      <c r="H34" s="68">
        <f t="shared" si="3"/>
        <v>8.994068309668009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68</v>
      </c>
      <c r="C35" s="60">
        <f>FBiH!C21</f>
        <v>87945</v>
      </c>
      <c r="D35" s="70">
        <f t="shared" si="4"/>
        <v>6.2713392986019301E-2</v>
      </c>
      <c r="E35" s="60">
        <f>FBiH!E21</f>
        <v>7951108</v>
      </c>
      <c r="F35" s="68">
        <f t="shared" si="1"/>
        <v>21.730505458091379</v>
      </c>
      <c r="G35" s="60">
        <f t="shared" si="2"/>
        <v>8039053</v>
      </c>
      <c r="H35" s="68">
        <f t="shared" si="3"/>
        <v>4.5463889277052996</v>
      </c>
      <c r="I35" s="1"/>
      <c r="J35" s="1"/>
      <c r="K35" s="1"/>
      <c r="L35" s="1"/>
      <c r="M35" s="1"/>
    </row>
    <row r="36" spans="1:29" x14ac:dyDescent="0.25">
      <c r="A36" s="15" t="s">
        <v>52</v>
      </c>
      <c r="B36" s="7" t="s">
        <v>25</v>
      </c>
      <c r="C36" s="60">
        <f>RS!C25</f>
        <v>8049342.5500000007</v>
      </c>
      <c r="D36" s="70">
        <f t="shared" si="4"/>
        <v>5.7399691013387555</v>
      </c>
      <c r="E36" s="60">
        <f>RS!E25</f>
        <v>668836.97</v>
      </c>
      <c r="F36" s="68">
        <f t="shared" si="1"/>
        <v>1.8279421468251091</v>
      </c>
      <c r="G36" s="60">
        <f t="shared" si="2"/>
        <v>8718179.5200000014</v>
      </c>
      <c r="H36" s="68">
        <f t="shared" si="3"/>
        <v>4.9304606947454026</v>
      </c>
      <c r="I36" s="1"/>
      <c r="J36" s="1"/>
      <c r="K36" s="1"/>
      <c r="L36" s="1"/>
      <c r="M36" s="1"/>
    </row>
    <row r="37" spans="1:29" x14ac:dyDescent="0.25">
      <c r="A37" s="3"/>
      <c r="B37" s="4" t="s">
        <v>56</v>
      </c>
      <c r="C37" s="10">
        <f>SUM(C11:C36)</f>
        <v>140233203.48749998</v>
      </c>
      <c r="D37" s="10">
        <f>SUM(D11:D36)</f>
        <v>100.00000000000001</v>
      </c>
      <c r="E37" s="10">
        <f>SUM(E11:E36)</f>
        <v>36589613.689999998</v>
      </c>
      <c r="F37" s="26">
        <f>SUM(F11:F36)</f>
        <v>100</v>
      </c>
      <c r="G37" s="10">
        <f>SUM(G11:G36)+0.4</f>
        <v>176822817.57749999</v>
      </c>
      <c r="H37" s="26">
        <f>SUM(H11:H36)</f>
        <v>99.999999773784864</v>
      </c>
      <c r="I37" s="1"/>
      <c r="J37" s="1"/>
      <c r="K37" s="1"/>
      <c r="L37" s="1"/>
      <c r="M37" s="1"/>
    </row>
    <row r="38" spans="1:29" x14ac:dyDescent="0.25">
      <c r="A38" s="18"/>
      <c r="B38" s="18"/>
      <c r="C38" s="19"/>
      <c r="D38" s="18"/>
      <c r="E38" s="51"/>
      <c r="F38" s="18"/>
      <c r="G38" s="5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C39" s="59"/>
      <c r="D39" s="21"/>
      <c r="E39" s="59"/>
      <c r="F39" s="18"/>
      <c r="G39" s="5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46" t="s">
        <v>85</v>
      </c>
      <c r="C40" s="35"/>
      <c r="D40" s="21"/>
      <c r="E40" s="20"/>
      <c r="F40" s="18"/>
      <c r="G40" s="2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62"/>
      <c r="C41" s="22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46"/>
      <c r="C42" s="38"/>
      <c r="D42" s="21"/>
      <c r="E42" s="21"/>
      <c r="F42" s="18"/>
      <c r="G42" s="21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17"/>
      <c r="C43" s="54"/>
      <c r="D43" s="21"/>
      <c r="E43" s="20"/>
      <c r="F43" s="18"/>
      <c r="G43" s="20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46"/>
      <c r="C44" s="1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7"/>
      <c r="C45" s="25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59</v>
      </c>
      <c r="B8" s="77" t="s">
        <v>84</v>
      </c>
      <c r="C8" s="72" t="s">
        <v>78</v>
      </c>
      <c r="D8" s="72"/>
      <c r="E8" s="72" t="s">
        <v>77</v>
      </c>
      <c r="F8" s="72"/>
      <c r="G8" s="72" t="s">
        <v>79</v>
      </c>
      <c r="H8" s="73"/>
    </row>
    <row r="9" spans="1:8" s="27" customFormat="1" ht="21.75" customHeight="1" x14ac:dyDescent="0.25">
      <c r="A9" s="75"/>
      <c r="B9" s="78"/>
      <c r="C9" s="78" t="s">
        <v>81</v>
      </c>
      <c r="D9" s="78"/>
      <c r="E9" s="78" t="s">
        <v>81</v>
      </c>
      <c r="F9" s="78"/>
      <c r="G9" s="78" t="s">
        <v>81</v>
      </c>
      <c r="H9" s="80"/>
    </row>
    <row r="10" spans="1:8" ht="19.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ht="16.5" customHeight="1" x14ac:dyDescent="0.25">
      <c r="A11" s="15" t="s">
        <v>27</v>
      </c>
      <c r="B11" s="7" t="s">
        <v>63</v>
      </c>
      <c r="C11" s="60">
        <v>14075291</v>
      </c>
      <c r="D11" s="69">
        <f>C11/C22*100</f>
        <v>15.124777045784747</v>
      </c>
      <c r="E11" s="60">
        <v>1181014</v>
      </c>
      <c r="F11" s="68">
        <f>E11/E22*100</f>
        <v>3.7227886212123877</v>
      </c>
      <c r="G11" s="60">
        <f>C11+E11</f>
        <v>15256305</v>
      </c>
      <c r="H11" s="68">
        <f>G11/G22*100</f>
        <v>12.226067515341803</v>
      </c>
    </row>
    <row r="12" spans="1:8" ht="16.5" customHeight="1" x14ac:dyDescent="0.25">
      <c r="A12" s="15" t="s">
        <v>28</v>
      </c>
      <c r="B12" s="7" t="s">
        <v>0</v>
      </c>
      <c r="C12" s="60">
        <v>7564241</v>
      </c>
      <c r="D12" s="69">
        <f>C12/C22*100</f>
        <v>8.1282481936312259</v>
      </c>
      <c r="E12" s="60">
        <v>0</v>
      </c>
      <c r="F12" s="68">
        <f>E12/E22*100</f>
        <v>0</v>
      </c>
      <c r="G12" s="60">
        <f>C12+E12+0.4</f>
        <v>7564241.4000000004</v>
      </c>
      <c r="H12" s="68">
        <f>G12/G22*100</f>
        <v>6.0618168068050302</v>
      </c>
    </row>
    <row r="13" spans="1:8" ht="16.5" customHeight="1" x14ac:dyDescent="0.25">
      <c r="A13" s="15" t="s">
        <v>29</v>
      </c>
      <c r="B13" s="7" t="s">
        <v>1</v>
      </c>
      <c r="C13" s="60">
        <v>2117528</v>
      </c>
      <c r="D13" s="69">
        <f>C13/C22*100</f>
        <v>2.275415754331934</v>
      </c>
      <c r="E13" s="60">
        <v>0</v>
      </c>
      <c r="F13" s="68">
        <f>E13/E22*100</f>
        <v>0</v>
      </c>
      <c r="G13" s="60">
        <f t="shared" ref="G13:G21" si="0">C13+E13</f>
        <v>2117528</v>
      </c>
      <c r="H13" s="68">
        <f>G13/G22*100</f>
        <v>1.6969403989777803</v>
      </c>
    </row>
    <row r="14" spans="1:8" x14ac:dyDescent="0.25">
      <c r="A14" s="15" t="s">
        <v>30</v>
      </c>
      <c r="B14" s="7" t="s">
        <v>24</v>
      </c>
      <c r="C14" s="60">
        <v>8264784</v>
      </c>
      <c r="D14" s="69">
        <f>C14/C22*100</f>
        <v>8.8810252897484698</v>
      </c>
      <c r="E14" s="60">
        <v>0</v>
      </c>
      <c r="F14" s="68">
        <f>E14/E22*100</f>
        <v>0</v>
      </c>
      <c r="G14" s="60">
        <f t="shared" si="0"/>
        <v>8264784</v>
      </c>
      <c r="H14" s="68">
        <f>G14/G22*100</f>
        <v>6.6232162495254725</v>
      </c>
    </row>
    <row r="15" spans="1:8" ht="16.5" customHeight="1" x14ac:dyDescent="0.25">
      <c r="A15" s="15" t="s">
        <v>31</v>
      </c>
      <c r="B15" s="7" t="s">
        <v>2</v>
      </c>
      <c r="C15" s="60">
        <v>11092904</v>
      </c>
      <c r="D15" s="69">
        <f>C15/C22*100</f>
        <v>11.920016416732967</v>
      </c>
      <c r="E15" s="60">
        <v>1830171</v>
      </c>
      <c r="F15" s="68">
        <f>E15/E22*100</f>
        <v>5.7690592775978065</v>
      </c>
      <c r="G15" s="60">
        <f t="shared" si="0"/>
        <v>12923075</v>
      </c>
      <c r="H15" s="68">
        <f>G15/G22*100</f>
        <v>10.356268274383988</v>
      </c>
    </row>
    <row r="16" spans="1:8" ht="16.5" customHeight="1" x14ac:dyDescent="0.25">
      <c r="A16" s="15" t="s">
        <v>32</v>
      </c>
      <c r="B16" s="7" t="s">
        <v>3</v>
      </c>
      <c r="C16" s="60">
        <v>14357588</v>
      </c>
      <c r="D16" s="69">
        <f>C16/C22*100</f>
        <v>15.428122758899587</v>
      </c>
      <c r="E16" s="60">
        <v>0</v>
      </c>
      <c r="F16" s="68">
        <f>E16/E22*100</f>
        <v>0</v>
      </c>
      <c r="G16" s="60">
        <f t="shared" si="0"/>
        <v>14357588</v>
      </c>
      <c r="H16" s="68">
        <f>G16/G22*100</f>
        <v>11.505855464049867</v>
      </c>
    </row>
    <row r="17" spans="1:8" ht="16.5" customHeight="1" x14ac:dyDescent="0.25">
      <c r="A17" s="15" t="s">
        <v>33</v>
      </c>
      <c r="B17" s="7" t="s">
        <v>4</v>
      </c>
      <c r="C17" s="60">
        <v>5582414</v>
      </c>
      <c r="D17" s="69">
        <f>C17/C22*100</f>
        <v>5.9986516177368845</v>
      </c>
      <c r="E17" s="60">
        <v>6939934</v>
      </c>
      <c r="F17" s="68">
        <f>E17/E22*100</f>
        <v>21.876038156334275</v>
      </c>
      <c r="G17" s="60">
        <f t="shared" si="0"/>
        <v>12522348</v>
      </c>
      <c r="H17" s="68">
        <f>G17/G22*100</f>
        <v>10.035134463987539</v>
      </c>
    </row>
    <row r="18" spans="1:8" ht="16.5" customHeight="1" x14ac:dyDescent="0.25">
      <c r="A18" s="15" t="s">
        <v>34</v>
      </c>
      <c r="B18" s="7" t="s">
        <v>5</v>
      </c>
      <c r="C18" s="60">
        <v>14390159</v>
      </c>
      <c r="D18" s="69">
        <f>C18/C22*100</f>
        <v>15.463122327516551</v>
      </c>
      <c r="E18" s="60">
        <v>1143085</v>
      </c>
      <c r="F18" s="68">
        <f>E18/E22*100</f>
        <v>3.6032289465481031</v>
      </c>
      <c r="G18" s="60">
        <f t="shared" si="0"/>
        <v>15533244</v>
      </c>
      <c r="H18" s="68">
        <f>G18/G22*100</f>
        <v>12.448000343220588</v>
      </c>
    </row>
    <row r="19" spans="1:8" ht="16.5" customHeight="1" x14ac:dyDescent="0.25">
      <c r="A19" s="15" t="s">
        <v>35</v>
      </c>
      <c r="B19" s="7" t="s">
        <v>6</v>
      </c>
      <c r="C19" s="60">
        <v>8841285</v>
      </c>
      <c r="D19" s="69">
        <f>C19/C22*100</f>
        <v>9.5005115292636564</v>
      </c>
      <c r="E19" s="60">
        <v>3462038</v>
      </c>
      <c r="F19" s="68">
        <f>E19/E22*100</f>
        <v>10.913025309272278</v>
      </c>
      <c r="G19" s="60">
        <f t="shared" si="0"/>
        <v>12303323</v>
      </c>
      <c r="H19" s="68">
        <f>G19/G22*100</f>
        <v>9.8596126428422668</v>
      </c>
    </row>
    <row r="20" spans="1:8" ht="16.5" customHeight="1" x14ac:dyDescent="0.25">
      <c r="A20" s="15" t="s">
        <v>36</v>
      </c>
      <c r="B20" s="7" t="s">
        <v>7</v>
      </c>
      <c r="C20" s="60">
        <v>6687008</v>
      </c>
      <c r="D20" s="69">
        <f>C20/C22*100</f>
        <v>7.1856066850325835</v>
      </c>
      <c r="E20" s="60">
        <v>9216557</v>
      </c>
      <c r="F20" s="68">
        <f>E20/E22*100</f>
        <v>29.052402026017791</v>
      </c>
      <c r="G20" s="60">
        <f t="shared" si="0"/>
        <v>15903565</v>
      </c>
      <c r="H20" s="68">
        <f>G20/G22*100</f>
        <v>12.744767453497218</v>
      </c>
    </row>
    <row r="21" spans="1:8" ht="16.5" customHeight="1" x14ac:dyDescent="0.25">
      <c r="A21" s="15" t="s">
        <v>37</v>
      </c>
      <c r="B21" s="7" t="s">
        <v>68</v>
      </c>
      <c r="C21" s="60">
        <v>87945</v>
      </c>
      <c r="D21" s="69">
        <f>C21/C22*100</f>
        <v>9.4502381321390758E-2</v>
      </c>
      <c r="E21" s="60">
        <v>7951108</v>
      </c>
      <c r="F21" s="68">
        <f>E21/E22*100</f>
        <v>25.063457663017356</v>
      </c>
      <c r="G21" s="60">
        <f t="shared" si="0"/>
        <v>8039053</v>
      </c>
      <c r="H21" s="68">
        <f>G21/G22*100</f>
        <v>6.4423203873684418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93061147</v>
      </c>
      <c r="D22" s="10">
        <f t="shared" si="1"/>
        <v>100.00000000000001</v>
      </c>
      <c r="E22" s="10">
        <f t="shared" si="1"/>
        <v>31723907</v>
      </c>
      <c r="F22" s="26">
        <f t="shared" si="1"/>
        <v>100</v>
      </c>
      <c r="G22" s="10">
        <f t="shared" si="1"/>
        <v>124785054.40000001</v>
      </c>
      <c r="H22" s="26">
        <f t="shared" si="1"/>
        <v>99.999999999999986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8" t="s">
        <v>82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0"/>
      <c r="C29" s="53"/>
      <c r="D29" s="18"/>
    </row>
    <row r="30" spans="1:8" x14ac:dyDescent="0.25">
      <c r="A30" s="18"/>
      <c r="B30" s="40"/>
      <c r="C30" s="18"/>
      <c r="D30" s="18"/>
    </row>
    <row r="31" spans="1:8" x14ac:dyDescent="0.25">
      <c r="A31" s="18"/>
      <c r="B31" s="40"/>
      <c r="C31" s="18"/>
      <c r="D31" s="18"/>
    </row>
    <row r="32" spans="1:8" x14ac:dyDescent="0.25">
      <c r="A32" s="18"/>
      <c r="B32" s="40"/>
      <c r="C32" s="18"/>
      <c r="D32" s="18"/>
    </row>
    <row r="33" spans="1:8" x14ac:dyDescent="0.25">
      <c r="A33" s="18"/>
      <c r="B33" s="40"/>
      <c r="C33" s="18"/>
      <c r="D33" s="18"/>
    </row>
    <row r="34" spans="1:8" x14ac:dyDescent="0.25">
      <c r="A34" s="18"/>
      <c r="B34" s="40"/>
      <c r="C34" s="18"/>
      <c r="D34" s="18"/>
    </row>
    <row r="35" spans="1:8" x14ac:dyDescent="0.25">
      <c r="A35" s="18"/>
      <c r="B35" s="40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2"/>
      <c r="C42" s="6"/>
      <c r="D42" s="40"/>
      <c r="E42" s="16"/>
      <c r="F42" s="16"/>
      <c r="G42" s="16"/>
      <c r="H42" s="16"/>
    </row>
    <row r="43" spans="1:8" x14ac:dyDescent="0.25">
      <c r="A43" s="16"/>
      <c r="B43" s="42"/>
      <c r="C43" s="6"/>
      <c r="D43" s="40"/>
      <c r="E43" s="16"/>
      <c r="F43" s="16"/>
      <c r="G43" s="16"/>
      <c r="H43" s="16"/>
    </row>
    <row r="44" spans="1:8" x14ac:dyDescent="0.25">
      <c r="A44" s="16"/>
      <c r="B44" s="42"/>
      <c r="C44" s="6"/>
      <c r="D44" s="40"/>
      <c r="E44" s="16"/>
      <c r="F44" s="16"/>
      <c r="G44" s="16"/>
      <c r="H44" s="16"/>
    </row>
    <row r="45" spans="1:8" x14ac:dyDescent="0.25">
      <c r="A45" s="16"/>
      <c r="B45" s="42"/>
      <c r="C45" s="6"/>
      <c r="D45" s="40"/>
      <c r="E45" s="16"/>
      <c r="F45" s="16"/>
      <c r="G45" s="16"/>
      <c r="H45" s="16"/>
    </row>
    <row r="46" spans="1:8" x14ac:dyDescent="0.25">
      <c r="A46" s="16"/>
      <c r="B46" s="42"/>
      <c r="C46" s="6"/>
      <c r="D46" s="40"/>
      <c r="E46" s="16"/>
      <c r="F46" s="16"/>
      <c r="G46" s="16"/>
      <c r="H46" s="16"/>
    </row>
    <row r="47" spans="1:8" x14ac:dyDescent="0.25">
      <c r="A47" s="16"/>
      <c r="B47" s="42"/>
      <c r="C47" s="6"/>
      <c r="D47" s="40"/>
      <c r="E47" s="16"/>
      <c r="F47" s="16"/>
      <c r="G47" s="16"/>
      <c r="H47" s="16"/>
    </row>
    <row r="48" spans="1:8" x14ac:dyDescent="0.25">
      <c r="A48" s="16"/>
      <c r="B48" s="42"/>
      <c r="C48" s="6"/>
      <c r="D48" s="40"/>
      <c r="E48" s="16"/>
      <c r="F48" s="16"/>
      <c r="G48" s="16"/>
      <c r="H48" s="16"/>
    </row>
    <row r="49" spans="1:8" x14ac:dyDescent="0.25">
      <c r="A49" s="16"/>
      <c r="B49" s="42"/>
      <c r="C49" s="6"/>
      <c r="D49" s="18"/>
      <c r="E49" s="16"/>
      <c r="F49" s="16"/>
      <c r="G49" s="16"/>
      <c r="H49" s="16"/>
    </row>
    <row r="50" spans="1:8" x14ac:dyDescent="0.25">
      <c r="A50" s="16"/>
      <c r="B50" s="42"/>
      <c r="C50" s="6"/>
      <c r="D50" s="18"/>
      <c r="E50" s="16"/>
      <c r="F50" s="16"/>
      <c r="G50" s="16"/>
      <c r="H50" s="16"/>
    </row>
    <row r="51" spans="1:8" x14ac:dyDescent="0.25">
      <c r="A51" s="16"/>
      <c r="B51" s="42"/>
      <c r="C51" s="6"/>
      <c r="D51" s="18"/>
      <c r="E51" s="16"/>
      <c r="F51" s="16"/>
      <c r="G51" s="16"/>
      <c r="H51" s="16"/>
    </row>
    <row r="52" spans="1:8" x14ac:dyDescent="0.25">
      <c r="A52" s="16"/>
      <c r="B52" s="42"/>
      <c r="C52" s="6"/>
      <c r="D52" s="18"/>
      <c r="E52" s="16"/>
      <c r="F52" s="16"/>
      <c r="G52" s="16"/>
      <c r="H52" s="16"/>
    </row>
    <row r="53" spans="1:8" x14ac:dyDescent="0.25">
      <c r="A53" s="16"/>
      <c r="B53" s="42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6"/>
      <c r="D54" s="18"/>
      <c r="E54" s="16"/>
      <c r="F54" s="16"/>
      <c r="G54" s="16"/>
      <c r="H54" s="16"/>
    </row>
    <row r="55" spans="1:8" x14ac:dyDescent="0.25">
      <c r="A55" s="16"/>
      <c r="B55" s="43"/>
      <c r="C55" s="18"/>
      <c r="D55" s="18"/>
      <c r="E55" s="16"/>
      <c r="F55" s="16"/>
      <c r="G55" s="16"/>
      <c r="H55" s="16"/>
    </row>
    <row r="56" spans="1:8" x14ac:dyDescent="0.25">
      <c r="A56" s="16"/>
      <c r="B56" s="41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59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s="27" customFormat="1" ht="21.75" customHeight="1" x14ac:dyDescent="0.25">
      <c r="A8" s="75"/>
      <c r="B8" s="78"/>
      <c r="C8" s="81" t="s">
        <v>26</v>
      </c>
      <c r="D8" s="81"/>
      <c r="E8" s="82" t="s">
        <v>60</v>
      </c>
      <c r="F8" s="78" t="s">
        <v>57</v>
      </c>
      <c r="G8" s="78"/>
      <c r="H8" s="81" t="s">
        <v>26</v>
      </c>
      <c r="I8" s="81"/>
      <c r="J8" s="82" t="s">
        <v>61</v>
      </c>
      <c r="K8" s="78" t="s">
        <v>57</v>
      </c>
      <c r="L8" s="80"/>
    </row>
    <row r="9" spans="1:12" ht="19.5" customHeight="1" thickBot="1" x14ac:dyDescent="0.3">
      <c r="A9" s="76"/>
      <c r="B9" s="79"/>
      <c r="C9" s="49" t="s">
        <v>65</v>
      </c>
      <c r="D9" s="49" t="s">
        <v>74</v>
      </c>
      <c r="E9" s="83"/>
      <c r="F9" s="33" t="s">
        <v>67</v>
      </c>
      <c r="G9" s="33" t="s">
        <v>75</v>
      </c>
      <c r="H9" s="49" t="s">
        <v>65</v>
      </c>
      <c r="I9" s="49" t="s">
        <v>74</v>
      </c>
      <c r="J9" s="83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59</v>
      </c>
      <c r="B8" s="77" t="s">
        <v>84</v>
      </c>
      <c r="C8" s="72" t="s">
        <v>78</v>
      </c>
      <c r="D8" s="72"/>
      <c r="E8" s="72" t="s">
        <v>77</v>
      </c>
      <c r="F8" s="72"/>
      <c r="G8" s="72" t="s">
        <v>79</v>
      </c>
      <c r="H8" s="73"/>
    </row>
    <row r="9" spans="1:8" ht="21" customHeight="1" x14ac:dyDescent="0.25">
      <c r="A9" s="75"/>
      <c r="B9" s="78"/>
      <c r="C9" s="78" t="s">
        <v>81</v>
      </c>
      <c r="D9" s="78"/>
      <c r="E9" s="78" t="s">
        <v>81</v>
      </c>
      <c r="F9" s="78"/>
      <c r="G9" s="78" t="s">
        <v>81</v>
      </c>
      <c r="H9" s="80"/>
    </row>
    <row r="10" spans="1:8" ht="18.7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x14ac:dyDescent="0.25">
      <c r="A11" s="15" t="s">
        <v>27</v>
      </c>
      <c r="B11" s="7" t="s">
        <v>21</v>
      </c>
      <c r="C11" s="60">
        <v>3959503.2199999997</v>
      </c>
      <c r="D11" s="69">
        <f t="shared" ref="D11:D25" si="0">C11/C$26*100</f>
        <v>8.3937473047188789</v>
      </c>
      <c r="E11">
        <v>0</v>
      </c>
      <c r="F11" s="71">
        <f t="shared" ref="F11:F25" si="1">E11/E$26*100</f>
        <v>0</v>
      </c>
      <c r="G11" s="60">
        <f>C11+E11</f>
        <v>3959503.2199999997</v>
      </c>
      <c r="H11" s="71">
        <f t="shared" ref="H11:H25" si="2">G11/G$26*100</f>
        <v>7.6089035696907157</v>
      </c>
    </row>
    <row r="12" spans="1:8" x14ac:dyDescent="0.25">
      <c r="A12" s="15" t="s">
        <v>28</v>
      </c>
      <c r="B12" s="7" t="s">
        <v>12</v>
      </c>
      <c r="C12" s="60">
        <v>3889344.74</v>
      </c>
      <c r="D12" s="69">
        <f t="shared" si="0"/>
        <v>8.2450184062478318</v>
      </c>
      <c r="E12" s="60">
        <v>0</v>
      </c>
      <c r="F12" s="71">
        <f t="shared" si="1"/>
        <v>0</v>
      </c>
      <c r="G12" s="60">
        <f>C12+E12</f>
        <v>3889344.74</v>
      </c>
      <c r="H12" s="71">
        <f t="shared" si="2"/>
        <v>7.4740813257739473</v>
      </c>
    </row>
    <row r="13" spans="1:8" x14ac:dyDescent="0.25">
      <c r="A13" s="15" t="s">
        <v>29</v>
      </c>
      <c r="B13" s="7" t="s">
        <v>13</v>
      </c>
      <c r="C13" s="60">
        <v>5469989.7200000007</v>
      </c>
      <c r="D13" s="69">
        <f t="shared" si="0"/>
        <v>11.595826273653085</v>
      </c>
      <c r="E13" s="60">
        <v>0</v>
      </c>
      <c r="F13" s="71">
        <f t="shared" si="1"/>
        <v>0</v>
      </c>
      <c r="G13" s="60">
        <f t="shared" ref="G13:G25" si="3">C13+E13</f>
        <v>5469989.7200000007</v>
      </c>
      <c r="H13" s="71">
        <f t="shared" si="2"/>
        <v>10.511577335370756</v>
      </c>
    </row>
    <row r="14" spans="1:8" x14ac:dyDescent="0.25">
      <c r="A14" s="15" t="s">
        <v>30</v>
      </c>
      <c r="B14" s="7" t="s">
        <v>14</v>
      </c>
      <c r="C14" s="60">
        <v>5671377.6900000004</v>
      </c>
      <c r="D14" s="69">
        <f t="shared" si="0"/>
        <v>12.022748449609871</v>
      </c>
      <c r="E14" s="60">
        <v>175238.29</v>
      </c>
      <c r="F14" s="71">
        <f t="shared" si="1"/>
        <v>3.6014971958780366</v>
      </c>
      <c r="G14" s="60">
        <f t="shared" si="3"/>
        <v>5846615.9800000004</v>
      </c>
      <c r="H14" s="71">
        <f t="shared" si="2"/>
        <v>11.235333002414578</v>
      </c>
    </row>
    <row r="15" spans="1:8" x14ac:dyDescent="0.25">
      <c r="A15" s="15" t="s">
        <v>31</v>
      </c>
      <c r="B15" s="7" t="s">
        <v>23</v>
      </c>
      <c r="C15" s="60">
        <v>1699915.18</v>
      </c>
      <c r="D15" s="69">
        <f t="shared" si="0"/>
        <v>3.6036486568069286</v>
      </c>
      <c r="E15" s="60">
        <v>0</v>
      </c>
      <c r="F15" s="71">
        <f t="shared" si="1"/>
        <v>0</v>
      </c>
      <c r="G15" s="60">
        <f t="shared" si="3"/>
        <v>1699915.18</v>
      </c>
      <c r="H15" s="71">
        <f t="shared" si="2"/>
        <v>3.2666953308535094</v>
      </c>
    </row>
    <row r="16" spans="1:8" x14ac:dyDescent="0.25">
      <c r="A16" s="15" t="s">
        <v>32</v>
      </c>
      <c r="B16" s="7" t="s">
        <v>16</v>
      </c>
      <c r="C16" s="60">
        <v>2484.4899999999998</v>
      </c>
      <c r="D16" s="69">
        <f t="shared" si="0"/>
        <v>5.2668681100607887E-3</v>
      </c>
      <c r="E16" s="60">
        <v>4021631.43</v>
      </c>
      <c r="F16" s="71">
        <f t="shared" si="1"/>
        <v>82.652565931794811</v>
      </c>
      <c r="G16" s="60">
        <f t="shared" si="3"/>
        <v>4024115.9200000004</v>
      </c>
      <c r="H16" s="71">
        <f t="shared" si="2"/>
        <v>7.7330685915030628</v>
      </c>
    </row>
    <row r="17" spans="1:8" x14ac:dyDescent="0.25">
      <c r="A17" s="15" t="s">
        <v>33</v>
      </c>
      <c r="B17" s="7" t="s">
        <v>17</v>
      </c>
      <c r="C17" s="60">
        <v>839870.1</v>
      </c>
      <c r="D17" s="69">
        <f t="shared" si="0"/>
        <v>1.7804398674510933</v>
      </c>
      <c r="E17" s="60">
        <v>0</v>
      </c>
      <c r="F17" s="71">
        <f t="shared" si="1"/>
        <v>0</v>
      </c>
      <c r="G17" s="60">
        <f t="shared" si="3"/>
        <v>839870.1</v>
      </c>
      <c r="H17" s="71">
        <f t="shared" si="2"/>
        <v>1.6139627238304151</v>
      </c>
    </row>
    <row r="18" spans="1:8" x14ac:dyDescent="0.25">
      <c r="A18" s="15" t="s">
        <v>34</v>
      </c>
      <c r="B18" s="7" t="s">
        <v>18</v>
      </c>
      <c r="C18" s="60">
        <v>2352414.06</v>
      </c>
      <c r="D18" s="69">
        <f t="shared" si="0"/>
        <v>4.9868804439835257</v>
      </c>
      <c r="E18" s="60">
        <v>0</v>
      </c>
      <c r="F18" s="71">
        <f t="shared" si="1"/>
        <v>0</v>
      </c>
      <c r="G18" s="60">
        <f t="shared" si="3"/>
        <v>2352414.06</v>
      </c>
      <c r="H18" s="71">
        <f t="shared" si="2"/>
        <v>4.5205902720606028</v>
      </c>
    </row>
    <row r="19" spans="1:8" x14ac:dyDescent="0.25">
      <c r="A19" s="15" t="s">
        <v>35</v>
      </c>
      <c r="B19" s="7" t="s">
        <v>19</v>
      </c>
      <c r="C19" s="60">
        <v>3441597.07</v>
      </c>
      <c r="D19" s="69">
        <f t="shared" si="0"/>
        <v>7.295838524470474</v>
      </c>
      <c r="E19" s="60">
        <v>0</v>
      </c>
      <c r="F19" s="71">
        <f t="shared" si="1"/>
        <v>0</v>
      </c>
      <c r="G19" s="60">
        <f t="shared" si="3"/>
        <v>3441597.07</v>
      </c>
      <c r="H19" s="71">
        <f t="shared" si="2"/>
        <v>6.6136529701723816</v>
      </c>
    </row>
    <row r="20" spans="1:8" x14ac:dyDescent="0.25">
      <c r="A20" s="15" t="s">
        <v>36</v>
      </c>
      <c r="B20" s="7" t="s">
        <v>11</v>
      </c>
      <c r="C20" s="60">
        <v>4753547.4275000002</v>
      </c>
      <c r="D20" s="69">
        <f t="shared" si="0"/>
        <v>10.077040903992874</v>
      </c>
      <c r="E20" s="60">
        <v>0</v>
      </c>
      <c r="F20" s="71">
        <f t="shared" si="1"/>
        <v>0</v>
      </c>
      <c r="G20" s="60">
        <f t="shared" si="3"/>
        <v>4753547.4275000002</v>
      </c>
      <c r="H20" s="71">
        <f t="shared" si="2"/>
        <v>9.1348035296707941</v>
      </c>
    </row>
    <row r="21" spans="1:8" x14ac:dyDescent="0.25">
      <c r="A21" s="15" t="s">
        <v>37</v>
      </c>
      <c r="B21" s="7" t="s">
        <v>15</v>
      </c>
      <c r="C21" s="60">
        <v>2210504.81</v>
      </c>
      <c r="D21" s="69">
        <f t="shared" si="0"/>
        <v>4.6860471529066272</v>
      </c>
      <c r="E21" s="60">
        <v>0</v>
      </c>
      <c r="F21" s="71">
        <f t="shared" si="1"/>
        <v>0</v>
      </c>
      <c r="G21" s="60">
        <f t="shared" si="3"/>
        <v>2210504.81</v>
      </c>
      <c r="H21" s="71">
        <f t="shared" si="2"/>
        <v>4.2478859101994875</v>
      </c>
    </row>
    <row r="22" spans="1:8" x14ac:dyDescent="0.25">
      <c r="A22" s="15" t="s">
        <v>38</v>
      </c>
      <c r="B22" s="7" t="s">
        <v>66</v>
      </c>
      <c r="C22" s="60">
        <v>1363687.38</v>
      </c>
      <c r="D22" s="69">
        <f t="shared" si="0"/>
        <v>2.890879646854827</v>
      </c>
      <c r="E22" s="60">
        <v>0</v>
      </c>
      <c r="F22" s="71">
        <f t="shared" si="1"/>
        <v>0</v>
      </c>
      <c r="G22" s="60">
        <f t="shared" si="3"/>
        <v>1363687.38</v>
      </c>
      <c r="H22" s="71">
        <f t="shared" si="2"/>
        <v>2.6205726317414588</v>
      </c>
    </row>
    <row r="23" spans="1:8" x14ac:dyDescent="0.25">
      <c r="A23" s="15" t="s">
        <v>39</v>
      </c>
      <c r="B23" s="7" t="s">
        <v>22</v>
      </c>
      <c r="C23" s="60">
        <v>798558.7</v>
      </c>
      <c r="D23" s="69">
        <f t="shared" si="0"/>
        <v>1.692863867852799</v>
      </c>
      <c r="E23" s="60">
        <v>0</v>
      </c>
      <c r="F23" s="71">
        <f t="shared" si="1"/>
        <v>0</v>
      </c>
      <c r="G23" s="60">
        <f t="shared" si="3"/>
        <v>798558.7</v>
      </c>
      <c r="H23" s="71">
        <f t="shared" si="2"/>
        <v>1.5345753761093235</v>
      </c>
    </row>
    <row r="24" spans="1:8" x14ac:dyDescent="0.25">
      <c r="A24" s="15" t="s">
        <v>40</v>
      </c>
      <c r="B24" s="7" t="s">
        <v>20</v>
      </c>
      <c r="C24" s="60">
        <v>2669919.35</v>
      </c>
      <c r="D24" s="69">
        <f t="shared" si="0"/>
        <v>5.6599596218737984</v>
      </c>
      <c r="E24" s="60">
        <v>0</v>
      </c>
      <c r="F24" s="71">
        <f t="shared" si="1"/>
        <v>0</v>
      </c>
      <c r="G24" s="60">
        <f t="shared" si="3"/>
        <v>2669919.35</v>
      </c>
      <c r="H24" s="71">
        <f t="shared" si="2"/>
        <v>5.1307342725184899</v>
      </c>
    </row>
    <row r="25" spans="1:8" x14ac:dyDescent="0.25">
      <c r="A25" s="15" t="s">
        <v>41</v>
      </c>
      <c r="B25" s="7" t="s">
        <v>25</v>
      </c>
      <c r="C25" s="60">
        <v>8049342.5500000007</v>
      </c>
      <c r="D25" s="69">
        <f t="shared" si="0"/>
        <v>17.063794011467305</v>
      </c>
      <c r="E25" s="60">
        <v>668836.97</v>
      </c>
      <c r="F25" s="71">
        <f t="shared" si="1"/>
        <v>13.745936872327174</v>
      </c>
      <c r="G25" s="60">
        <f t="shared" si="3"/>
        <v>8718179.5200000014</v>
      </c>
      <c r="H25" s="71">
        <f t="shared" si="2"/>
        <v>16.753563158090451</v>
      </c>
    </row>
    <row r="26" spans="1:8" x14ac:dyDescent="0.25">
      <c r="A26" s="3"/>
      <c r="B26" s="4" t="s">
        <v>56</v>
      </c>
      <c r="C26" s="67">
        <f>SUM(C11:C25)</f>
        <v>47172056.487500012</v>
      </c>
      <c r="D26" s="29">
        <f>SUM(D11:D25)</f>
        <v>99.999999999999957</v>
      </c>
      <c r="E26" s="67">
        <f>SUM(E11:E25)</f>
        <v>4865706.6899999995</v>
      </c>
      <c r="F26" s="30">
        <f>SUM(F12:F25)</f>
        <v>100.00000000000003</v>
      </c>
      <c r="G26" s="67">
        <f>SUM(G11:G25)</f>
        <v>52037763.177500017</v>
      </c>
      <c r="H26" s="30">
        <f>SUM(H11:H25)</f>
        <v>99.999999999999972</v>
      </c>
    </row>
    <row r="27" spans="1:8" x14ac:dyDescent="0.25">
      <c r="C27" s="31"/>
      <c r="D27" s="31"/>
      <c r="E27" s="31"/>
      <c r="F27" s="31"/>
      <c r="G27" s="31"/>
      <c r="H27" s="31"/>
    </row>
    <row r="28" spans="1:8" x14ac:dyDescent="0.25">
      <c r="D28" s="47"/>
    </row>
    <row r="29" spans="1:8" x14ac:dyDescent="0.25">
      <c r="B29" s="48" t="s">
        <v>83</v>
      </c>
    </row>
    <row r="30" spans="1:8" x14ac:dyDescent="0.25">
      <c r="C30" s="9"/>
      <c r="E30" s="9"/>
      <c r="G30" s="9"/>
    </row>
    <row r="31" spans="1:8" x14ac:dyDescent="0.25">
      <c r="C31" s="6"/>
    </row>
    <row r="32" spans="1:8" x14ac:dyDescent="0.25">
      <c r="C32" s="36"/>
    </row>
    <row r="33" spans="2:7" x14ac:dyDescent="0.25">
      <c r="C33" s="6"/>
      <c r="D33" s="6"/>
      <c r="E33" s="18"/>
      <c r="G33" s="18"/>
    </row>
    <row r="34" spans="2:7" x14ac:dyDescent="0.25">
      <c r="C34" s="37"/>
    </row>
    <row r="36" spans="2:7" x14ac:dyDescent="0.25">
      <c r="C36" s="50"/>
    </row>
    <row r="37" spans="2:7" x14ac:dyDescent="0.25">
      <c r="C37" s="50"/>
    </row>
    <row r="43" spans="2:7" x14ac:dyDescent="0.25">
      <c r="B43" s="17"/>
      <c r="C43" s="18"/>
    </row>
    <row r="44" spans="2:7" x14ac:dyDescent="0.25">
      <c r="B44" s="17"/>
      <c r="C44" s="18"/>
    </row>
    <row r="45" spans="2:7" x14ac:dyDescent="0.25">
      <c r="B45" s="17"/>
      <c r="C45" s="18"/>
    </row>
    <row r="46" spans="2:7" x14ac:dyDescent="0.25">
      <c r="B46" s="17"/>
      <c r="C46" s="18"/>
    </row>
    <row r="47" spans="2:7" x14ac:dyDescent="0.25">
      <c r="B47" s="17"/>
      <c r="C47" s="18"/>
    </row>
    <row r="48" spans="2:7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7"/>
      <c r="C55" s="18"/>
    </row>
    <row r="56" spans="2:3" x14ac:dyDescent="0.25">
      <c r="B56" s="18"/>
      <c r="C56" s="6"/>
    </row>
    <row r="57" spans="2:3" x14ac:dyDescent="0.25">
      <c r="B57" s="18"/>
      <c r="C57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4 G30 E17:E25 E30 C33:D33 C30:C31 E12:E15 G11:G2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59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ht="21" customHeight="1" x14ac:dyDescent="0.25">
      <c r="A8" s="75"/>
      <c r="B8" s="78"/>
      <c r="C8" s="81" t="s">
        <v>26</v>
      </c>
      <c r="D8" s="81"/>
      <c r="E8" s="82" t="s">
        <v>60</v>
      </c>
      <c r="F8" s="78" t="s">
        <v>57</v>
      </c>
      <c r="G8" s="78"/>
      <c r="H8" s="81" t="s">
        <v>26</v>
      </c>
      <c r="I8" s="81"/>
      <c r="J8" s="82" t="s">
        <v>61</v>
      </c>
      <c r="K8" s="78" t="s">
        <v>57</v>
      </c>
      <c r="L8" s="80"/>
    </row>
    <row r="9" spans="1:12" ht="18.75" customHeight="1" thickBot="1" x14ac:dyDescent="0.3">
      <c r="A9" s="76"/>
      <c r="B9" s="79"/>
      <c r="C9" s="49" t="s">
        <v>65</v>
      </c>
      <c r="D9" s="49" t="s">
        <v>74</v>
      </c>
      <c r="E9" s="83"/>
      <c r="F9" s="33" t="s">
        <v>67</v>
      </c>
      <c r="G9" s="33" t="s">
        <v>75</v>
      </c>
      <c r="H9" s="61" t="s">
        <v>65</v>
      </c>
      <c r="I9" s="61" t="s">
        <v>74</v>
      </c>
      <c r="J9" s="83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2021-12-27T09:28:40Z</dcterms:modified>
</cp:coreProperties>
</file>