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2" i="22" l="1"/>
  <c r="C37" i="22"/>
  <c r="C38" i="22" l="1"/>
  <c r="D14" i="22" s="1"/>
  <c r="D33" i="22"/>
  <c r="D28" i="22"/>
  <c r="D24" i="22"/>
  <c r="D20" i="22"/>
  <c r="D16" i="22"/>
  <c r="D15" i="22" l="1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<sst xmlns="http://schemas.openxmlformats.org/spreadsheetml/2006/main" count="316" uniqueCount="75">
  <si>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</si>
  <si>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</si>
  <si>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</si>
  <si>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</si>
  <si>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</si>
  <si>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</si>
  <si>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</si>
  <si>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</si>
  <si>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</si>
  <si>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</si>
  <si>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</si>
  <si>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</si>
  <si>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</si>
  <si>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</si>
  <si>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</si>
  <si>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</si>
  <si>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</si>
  <si>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</si>
  <si>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</si>
  <si>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</si>
  <si>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</si>
  <si>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</si>
  <si>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</si>
  <si>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</si>
  <si>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</si>
  <si>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</si>
  <si>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</si>
  <si>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</si>
  <si>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</si>
  <si>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</si>
  <si>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</si>
  <si>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</si>
  <si>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</si>
  <si>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</si>
  <si>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</si>
  <si>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</si>
  <si>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</si>
  <si>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</si>
  <si>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</si>
  <si>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</si>
  <si>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</si>
  <si>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</si>
  <si>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</si>
  <si>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</si>
  <si>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</si>
  <si>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</si>
  <si>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</si>
  <si>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</si>
  <si>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</si>
  <si>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</si>
  <si>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</si>
  <si>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</si>
  <si>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</si>
  <si>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</si>
  <si>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</si>
  <si>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</si>
  <si>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</si>
  <si>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</si>
  <si>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</si>
  <si>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</si>
  <si>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</si>
  <si>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</si>
  <si>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</si>
  <si>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</si>
  <si>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</si>
  <si>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</si>
  <si>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</si>
  <si>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</si>
  <si>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</si>
  <si>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I-IX-2019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</si>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</sst>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1"/>
      </bottom>
      <diagonal/>
    </border>
  </borders>
  <cellStyleXfs count="30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7" fillId="23" borderId="42" applyNumberFormat="0" applyAlignment="0" applyProtection="0"/>
    <xf numFmtId="0" fontId="19" fillId="26" borderId="41" applyNumberFormat="0" applyFont="0" applyAlignment="0" applyProtection="0"/>
    <xf numFmtId="0" fontId="19" fillId="26" borderId="41" applyNumberFormat="0" applyFont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27" fillId="10" borderId="42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27" fillId="10" borderId="42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</cellStyleXfs>
  <cellXfs count="11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3" fontId="12" fillId="4" borderId="60" xfId="0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0" fontId="2" fillId="4" borderId="62" xfId="0" applyFont="1" applyFill="1" applyBorder="1" applyAlignment="1">
      <alignment vertical="center" wrapText="1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301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2 2" xfId="286"/>
    <cellStyle name="Calculation 2 3" xfId="269"/>
    <cellStyle name="Calculation 2 3 2" xfId="294"/>
    <cellStyle name="Calculation 2 4" xfId="240"/>
    <cellStyle name="Calculation 3" xfId="228"/>
    <cellStyle name="Calculation 3 2" xfId="246"/>
    <cellStyle name="Calculation 3 2 2" xfId="285"/>
    <cellStyle name="Calculation 3 3" xfId="268"/>
    <cellStyle name="Calculation 3 3 2" xfId="293"/>
    <cellStyle name="Calculation 3 4" xfId="239"/>
    <cellStyle name="Calculation 4" xfId="231"/>
    <cellStyle name="Calculation 4 2" xfId="282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2 2" xfId="288"/>
    <cellStyle name="Input 2 3" xfId="271"/>
    <cellStyle name="Input 2 3 2" xfId="296"/>
    <cellStyle name="Input 2 4" xfId="244"/>
    <cellStyle name="Input 3" xfId="229"/>
    <cellStyle name="Input 3 2" xfId="248"/>
    <cellStyle name="Input 3 2 2" xfId="287"/>
    <cellStyle name="Input 3 3" xfId="270"/>
    <cellStyle name="Input 3 3 2" xfId="295"/>
    <cellStyle name="Input 3 4" xfId="242"/>
    <cellStyle name="Input 4" xfId="230"/>
    <cellStyle name="Input 4 2" xfId="281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2 2" xfId="278"/>
    <cellStyle name="Note 3" xfId="232"/>
    <cellStyle name="Note 3 2" xfId="283"/>
    <cellStyle name="Note 4" xfId="236"/>
    <cellStyle name="Note 4 2" xfId="284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2 2" xfId="291"/>
    <cellStyle name="Output 2 3" xfId="274"/>
    <cellStyle name="Output 2 3 2" xfId="299"/>
    <cellStyle name="Output 2 4" xfId="243"/>
    <cellStyle name="Output 3" xfId="233"/>
    <cellStyle name="Output 3 2" xfId="252"/>
    <cellStyle name="Output 3 2 2" xfId="289"/>
    <cellStyle name="Output 3 3" xfId="272"/>
    <cellStyle name="Output 3 3 2" xfId="297"/>
    <cellStyle name="Output 3 4" xfId="241"/>
    <cellStyle name="Output 4" xfId="227"/>
    <cellStyle name="Output 4 2" xfId="280"/>
    <cellStyle name="Percent 2" xfId="251"/>
    <cellStyle name="Standard_0103_s Versicherung" xfId="210"/>
    <cellStyle name="Title 2" xfId="211"/>
    <cellStyle name="Total 2" xfId="212"/>
    <cellStyle name="Total 2 2" xfId="255"/>
    <cellStyle name="Total 2 2 2" xfId="292"/>
    <cellStyle name="Total 2 3" xfId="275"/>
    <cellStyle name="Total 2 3 2" xfId="300"/>
    <cellStyle name="Total 2 4" xfId="238"/>
    <cellStyle name="Total 3" xfId="234"/>
    <cellStyle name="Total 3 2" xfId="253"/>
    <cellStyle name="Total 3 2 2" xfId="290"/>
    <cellStyle name="Total 3 3" xfId="273"/>
    <cellStyle name="Total 3 3 2" xfId="298"/>
    <cellStyle name="Total 3 4" xfId="250"/>
    <cellStyle name="Total 4" xfId="226"/>
    <cellStyle name="Total 4 2" xfId="279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111" t="s">
        <v>36</v>
      </c>
      <c r="D11" s="112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90" t="s">
        <v>41</v>
      </c>
      <c r="C14" s="48">
        <f>FBiH!C14+RS!C14</f>
        <v>38812710.75</v>
      </c>
      <c r="D14" s="106">
        <f t="shared" ref="D14:D37" si="0">C14/C$38*100</f>
        <v>6.7191088972252357</v>
      </c>
    </row>
    <row r="15" spans="1:4" s="1" customFormat="1" ht="17.100000000000001" customHeight="1" x14ac:dyDescent="0.2">
      <c r="A15" s="22" t="s">
        <v>1</v>
      </c>
      <c r="B15" s="90" t="s">
        <v>42</v>
      </c>
      <c r="C15" s="48">
        <f>FBiH!C15+RS!C15</f>
        <v>9266498.9700000007</v>
      </c>
      <c r="D15" s="107">
        <f t="shared" si="0"/>
        <v>1.6041810652314588</v>
      </c>
    </row>
    <row r="16" spans="1:4" s="1" customFormat="1" ht="17.100000000000001" customHeight="1" x14ac:dyDescent="0.2">
      <c r="A16" s="22" t="s">
        <v>2</v>
      </c>
      <c r="B16" s="90" t="s">
        <v>43</v>
      </c>
      <c r="C16" s="48">
        <f>FBiH!C16+RS!C16</f>
        <v>55830914.640000001</v>
      </c>
      <c r="D16" s="107">
        <f t="shared" si="0"/>
        <v>9.6652356418534016</v>
      </c>
    </row>
    <row r="17" spans="1:4" s="1" customFormat="1" ht="17.100000000000001" customHeight="1" x14ac:dyDescent="0.2">
      <c r="A17" s="19" t="s">
        <v>3</v>
      </c>
      <c r="B17" s="90" t="s">
        <v>44</v>
      </c>
      <c r="C17" s="48">
        <f>FBiH!C17+RS!C17</f>
        <v>0</v>
      </c>
      <c r="D17" s="107">
        <f t="shared" si="0"/>
        <v>0</v>
      </c>
    </row>
    <row r="18" spans="1:4" s="1" customFormat="1" ht="17.100000000000001" customHeight="1" x14ac:dyDescent="0.2">
      <c r="A18" s="19" t="s">
        <v>4</v>
      </c>
      <c r="B18" s="90" t="s">
        <v>45</v>
      </c>
      <c r="C18" s="48">
        <f>FBiH!C18+RS!C18</f>
        <v>488</v>
      </c>
      <c r="D18" s="107">
        <f t="shared" si="0"/>
        <v>8.448070434879159E-5</v>
      </c>
    </row>
    <row r="19" spans="1:4" s="1" customFormat="1" ht="17.100000000000001" customHeight="1" x14ac:dyDescent="0.2">
      <c r="A19" s="19" t="s">
        <v>5</v>
      </c>
      <c r="B19" s="90" t="s">
        <v>46</v>
      </c>
      <c r="C19" s="48">
        <f>FBiH!C19+RS!C19</f>
        <v>15831.7</v>
      </c>
      <c r="D19" s="107">
        <f t="shared" si="0"/>
        <v>2.7407237029482868E-3</v>
      </c>
    </row>
    <row r="20" spans="1:4" s="1" customFormat="1" ht="17.100000000000001" customHeight="1" x14ac:dyDescent="0.2">
      <c r="A20" s="19" t="s">
        <v>6</v>
      </c>
      <c r="B20" s="90" t="s">
        <v>70</v>
      </c>
      <c r="C20" s="48">
        <f>FBiH!C20+RS!C20</f>
        <v>3006216.82</v>
      </c>
      <c r="D20" s="107">
        <f t="shared" si="0"/>
        <v>0.52042482454668937</v>
      </c>
    </row>
    <row r="21" spans="1:4" s="1" customFormat="1" ht="17.100000000000001" customHeight="1" x14ac:dyDescent="0.2">
      <c r="A21" s="19" t="s">
        <v>7</v>
      </c>
      <c r="B21" s="90" t="s">
        <v>48</v>
      </c>
      <c r="C21" s="48">
        <f>FBiH!C21+RS!C21</f>
        <v>23939426.02</v>
      </c>
      <c r="D21" s="107">
        <f t="shared" si="0"/>
        <v>4.1443024013839933</v>
      </c>
    </row>
    <row r="22" spans="1:4" s="1" customFormat="1" ht="17.100000000000001" customHeight="1" x14ac:dyDescent="0.2">
      <c r="A22" s="19" t="s">
        <v>8</v>
      </c>
      <c r="B22" s="90" t="s">
        <v>49</v>
      </c>
      <c r="C22" s="48">
        <f>FBiH!C22+RS!C22</f>
        <v>22426665.759999998</v>
      </c>
      <c r="D22" s="107">
        <f t="shared" si="0"/>
        <v>3.8824190975404247</v>
      </c>
    </row>
    <row r="23" spans="1:4" s="1" customFormat="1" ht="17.100000000000001" customHeight="1" x14ac:dyDescent="0.2">
      <c r="A23" s="19" t="s">
        <v>9</v>
      </c>
      <c r="B23" s="90" t="s">
        <v>50</v>
      </c>
      <c r="C23" s="48">
        <f>FBiH!C23+RS!C23</f>
        <v>290798484.00409997</v>
      </c>
      <c r="D23" s="107">
        <f t="shared" si="0"/>
        <v>50.341927770957319</v>
      </c>
    </row>
    <row r="24" spans="1:4" s="1" customFormat="1" ht="17.100000000000001" customHeight="1" x14ac:dyDescent="0.2">
      <c r="A24" s="19" t="s">
        <v>10</v>
      </c>
      <c r="B24" s="90" t="s">
        <v>51</v>
      </c>
      <c r="C24" s="48">
        <f>FBiH!C24+RS!C24</f>
        <v>76294.31</v>
      </c>
      <c r="D24" s="107">
        <f t="shared" si="0"/>
        <v>1.3207780833207077E-2</v>
      </c>
    </row>
    <row r="25" spans="1:4" s="1" customFormat="1" ht="17.100000000000001" customHeight="1" x14ac:dyDescent="0.2">
      <c r="A25" s="19" t="s">
        <v>11</v>
      </c>
      <c r="B25" s="90" t="s">
        <v>52</v>
      </c>
      <c r="C25" s="48">
        <f>FBiH!C25+RS!C25</f>
        <v>30358.1</v>
      </c>
      <c r="D25" s="107">
        <f t="shared" si="0"/>
        <v>5.2554788333832991E-3</v>
      </c>
    </row>
    <row r="26" spans="1:4" s="1" customFormat="1" ht="17.100000000000001" customHeight="1" x14ac:dyDescent="0.2">
      <c r="A26" s="19" t="s">
        <v>12</v>
      </c>
      <c r="B26" s="90" t="s">
        <v>53</v>
      </c>
      <c r="C26" s="48">
        <f>FBiH!C26+RS!C26</f>
        <v>6623719.9900000002</v>
      </c>
      <c r="D26" s="107">
        <f t="shared" si="0"/>
        <v>1.1466732175499401</v>
      </c>
    </row>
    <row r="27" spans="1:4" s="1" customFormat="1" ht="17.100000000000001" customHeight="1" x14ac:dyDescent="0.2">
      <c r="A27" s="19" t="s">
        <v>13</v>
      </c>
      <c r="B27" s="90" t="s">
        <v>54</v>
      </c>
      <c r="C27" s="48">
        <f>FBiH!C27+RS!C27</f>
        <v>9031049.1500000004</v>
      </c>
      <c r="D27" s="107">
        <f t="shared" si="0"/>
        <v>1.5634208877060567</v>
      </c>
    </row>
    <row r="28" spans="1:4" s="1" customFormat="1" ht="17.100000000000001" customHeight="1" x14ac:dyDescent="0.2">
      <c r="A28" s="19" t="s">
        <v>14</v>
      </c>
      <c r="B28" s="90" t="s">
        <v>71</v>
      </c>
      <c r="C28" s="48">
        <f>FBiH!C28+RS!C28</f>
        <v>391379.36</v>
      </c>
      <c r="D28" s="107">
        <f t="shared" si="0"/>
        <v>6.775410655815424E-2</v>
      </c>
    </row>
    <row r="29" spans="1:4" s="1" customFormat="1" ht="17.100000000000001" customHeight="1" x14ac:dyDescent="0.2">
      <c r="A29" s="19" t="s">
        <v>15</v>
      </c>
      <c r="B29" s="90" t="s">
        <v>72</v>
      </c>
      <c r="C29" s="48">
        <f>FBiH!C29+RS!C29</f>
        <v>1691856.7000000002</v>
      </c>
      <c r="D29" s="107">
        <f t="shared" si="0"/>
        <v>0.29288779851070124</v>
      </c>
    </row>
    <row r="30" spans="1:4" s="1" customFormat="1" ht="17.100000000000001" customHeight="1" x14ac:dyDescent="0.2">
      <c r="A30" s="19" t="s">
        <v>16</v>
      </c>
      <c r="B30" s="90" t="s">
        <v>57</v>
      </c>
      <c r="C30" s="48">
        <f>FBiH!C30+RS!C30</f>
        <v>3268</v>
      </c>
      <c r="D30" s="107">
        <f t="shared" si="0"/>
        <v>5.65743733221006E-4</v>
      </c>
    </row>
    <row r="31" spans="1:4" s="1" customFormat="1" ht="17.100000000000001" customHeight="1" x14ac:dyDescent="0.2">
      <c r="A31" s="19" t="s">
        <v>17</v>
      </c>
      <c r="B31" s="90" t="s">
        <v>58</v>
      </c>
      <c r="C31" s="48">
        <f>FBiH!C31+RS!C31</f>
        <v>1087513.8899999999</v>
      </c>
      <c r="D31" s="107">
        <f t="shared" si="0"/>
        <v>0.18826626929568493</v>
      </c>
    </row>
    <row r="32" spans="1:4" s="1" customFormat="1" ht="17.100000000000001" customHeight="1" x14ac:dyDescent="0.2">
      <c r="A32" s="20" t="s">
        <v>23</v>
      </c>
      <c r="B32" s="88" t="s">
        <v>59</v>
      </c>
      <c r="C32" s="49">
        <f>SUM(C14:C31)</f>
        <v>463032676.16409993</v>
      </c>
      <c r="D32" s="108">
        <f t="shared" si="0"/>
        <v>80.158456186166163</v>
      </c>
    </row>
    <row r="33" spans="1:4" s="1" customFormat="1" ht="17.100000000000001" customHeight="1" x14ac:dyDescent="0.2">
      <c r="A33" s="21" t="s">
        <v>22</v>
      </c>
      <c r="B33" s="86" t="s">
        <v>60</v>
      </c>
      <c r="C33" s="48">
        <f>FBiH!C33+RS!C33</f>
        <v>104991300.42</v>
      </c>
      <c r="D33" s="107">
        <f t="shared" si="0"/>
        <v>18.175694692576187</v>
      </c>
    </row>
    <row r="34" spans="1:4" s="1" customFormat="1" ht="17.100000000000001" customHeight="1" x14ac:dyDescent="0.2">
      <c r="A34" s="21" t="s">
        <v>20</v>
      </c>
      <c r="B34" s="87" t="s">
        <v>61</v>
      </c>
      <c r="C34" s="48">
        <f>FBiH!C34+RS!C34</f>
        <v>334690.84999999998</v>
      </c>
      <c r="D34" s="107">
        <f t="shared" si="0"/>
        <v>5.7940407268638833E-2</v>
      </c>
    </row>
    <row r="35" spans="1:4" s="1" customFormat="1" ht="17.100000000000001" customHeight="1" x14ac:dyDescent="0.2">
      <c r="A35" s="21" t="s">
        <v>21</v>
      </c>
      <c r="B35" s="91" t="s">
        <v>62</v>
      </c>
      <c r="C35" s="48">
        <f>FBiH!C35+RS!C35</f>
        <v>9112000.8300000001</v>
      </c>
      <c r="D35" s="107">
        <f t="shared" si="0"/>
        <v>1.5774349347237162</v>
      </c>
    </row>
    <row r="36" spans="1:4" s="1" customFormat="1" ht="17.100000000000001" customHeight="1" x14ac:dyDescent="0.2">
      <c r="A36" s="19" t="s">
        <v>19</v>
      </c>
      <c r="B36" s="91" t="s">
        <v>63</v>
      </c>
      <c r="C36" s="48">
        <f>FBiH!C36+RS!C36</f>
        <v>176030.78</v>
      </c>
      <c r="D36" s="107">
        <f t="shared" si="0"/>
        <v>3.0473779265301589E-2</v>
      </c>
    </row>
    <row r="37" spans="1:4" s="1" customFormat="1" ht="17.100000000000001" customHeight="1" x14ac:dyDescent="0.2">
      <c r="A37" s="20" t="s">
        <v>18</v>
      </c>
      <c r="B37" s="89" t="s">
        <v>64</v>
      </c>
      <c r="C37" s="51">
        <f>SUM(C33:C36)</f>
        <v>114614022.88</v>
      </c>
      <c r="D37" s="80">
        <f t="shared" si="0"/>
        <v>19.841543813833841</v>
      </c>
    </row>
    <row r="38" spans="1:4" s="1" customFormat="1" ht="17.100000000000001" customHeight="1" x14ac:dyDescent="0.2">
      <c r="A38" s="16" t="s">
        <v>24</v>
      </c>
      <c r="B38" s="92" t="s">
        <v>65</v>
      </c>
      <c r="C38" s="25">
        <f>C32+C37</f>
        <v>577646699.04409993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111" t="s">
        <v>36</v>
      </c>
      <c r="D11" s="112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4" s="1" customFormat="1" ht="16.5" customHeight="1" x14ac:dyDescent="0.2">
      <c r="A14" s="73" t="s">
        <v>0</v>
      </c>
      <c r="B14" s="97" t="s">
        <v>41</v>
      </c>
      <c r="C14" s="48">
        <v>25620895</v>
      </c>
      <c r="D14" s="109">
        <f>C14/C$38*100</f>
        <v>6.3671233929862421</v>
      </c>
    </row>
    <row r="15" spans="1:4" s="1" customFormat="1" ht="17.100000000000001" customHeight="1" x14ac:dyDescent="0.2">
      <c r="A15" s="74" t="s">
        <v>1</v>
      </c>
      <c r="B15" s="97" t="s">
        <v>42</v>
      </c>
      <c r="C15" s="48">
        <v>7437301</v>
      </c>
      <c r="D15" s="107">
        <f t="shared" ref="D15:D37" si="0">C15/C$38*100</f>
        <v>1.8482653778402345</v>
      </c>
    </row>
    <row r="16" spans="1:4" s="1" customFormat="1" ht="17.100000000000001" customHeight="1" x14ac:dyDescent="0.2">
      <c r="A16" s="74" t="s">
        <v>2</v>
      </c>
      <c r="B16" s="97" t="s">
        <v>43</v>
      </c>
      <c r="C16" s="48">
        <v>44632754</v>
      </c>
      <c r="D16" s="107">
        <f t="shared" si="0"/>
        <v>11.091815960636826</v>
      </c>
    </row>
    <row r="17" spans="1:4" s="1" customFormat="1" ht="17.100000000000001" customHeight="1" x14ac:dyDescent="0.2">
      <c r="A17" s="75" t="s">
        <v>3</v>
      </c>
      <c r="B17" s="97" t="s">
        <v>44</v>
      </c>
      <c r="C17" s="48">
        <v>0</v>
      </c>
      <c r="D17" s="107">
        <f t="shared" si="0"/>
        <v>0</v>
      </c>
    </row>
    <row r="18" spans="1:4" s="1" customFormat="1" ht="17.100000000000001" customHeight="1" x14ac:dyDescent="0.2">
      <c r="A18" s="75" t="s">
        <v>4</v>
      </c>
      <c r="B18" s="97" t="s">
        <v>45</v>
      </c>
      <c r="C18" s="48">
        <v>488</v>
      </c>
      <c r="D18" s="107">
        <f t="shared" si="0"/>
        <v>1.2127430426522126E-4</v>
      </c>
    </row>
    <row r="19" spans="1:4" s="1" customFormat="1" ht="17.100000000000001" customHeight="1" x14ac:dyDescent="0.2">
      <c r="A19" s="75" t="s">
        <v>5</v>
      </c>
      <c r="B19" s="97" t="s">
        <v>46</v>
      </c>
      <c r="C19" s="48">
        <v>10198</v>
      </c>
      <c r="D19" s="107">
        <f t="shared" si="0"/>
        <v>2.534334743640833E-3</v>
      </c>
    </row>
    <row r="20" spans="1:4" s="1" customFormat="1" ht="17.100000000000001" customHeight="1" x14ac:dyDescent="0.2">
      <c r="A20" s="75" t="s">
        <v>6</v>
      </c>
      <c r="B20" s="97" t="s">
        <v>70</v>
      </c>
      <c r="C20" s="48">
        <v>2089307</v>
      </c>
      <c r="D20" s="107">
        <f t="shared" si="0"/>
        <v>0.51921978037183736</v>
      </c>
    </row>
    <row r="21" spans="1:4" s="1" customFormat="1" ht="17.100000000000001" customHeight="1" x14ac:dyDescent="0.2">
      <c r="A21" s="75" t="s">
        <v>7</v>
      </c>
      <c r="B21" s="97" t="s">
        <v>48</v>
      </c>
      <c r="C21" s="48">
        <v>18001855</v>
      </c>
      <c r="D21" s="107">
        <f t="shared" si="0"/>
        <v>4.4736935258368744</v>
      </c>
    </row>
    <row r="22" spans="1:4" s="1" customFormat="1" ht="17.100000000000001" customHeight="1" x14ac:dyDescent="0.2">
      <c r="A22" s="75" t="s">
        <v>8</v>
      </c>
      <c r="B22" s="97" t="s">
        <v>49</v>
      </c>
      <c r="C22" s="48">
        <v>12310424</v>
      </c>
      <c r="D22" s="107">
        <f t="shared" si="0"/>
        <v>3.0592993971513978</v>
      </c>
    </row>
    <row r="23" spans="1:4" s="1" customFormat="1" ht="17.100000000000001" customHeight="1" x14ac:dyDescent="0.2">
      <c r="A23" s="75" t="s">
        <v>9</v>
      </c>
      <c r="B23" s="97" t="s">
        <v>50</v>
      </c>
      <c r="C23" s="48">
        <v>178558989</v>
      </c>
      <c r="D23" s="107">
        <f t="shared" si="0"/>
        <v>44.374215494418642</v>
      </c>
    </row>
    <row r="24" spans="1:4" s="1" customFormat="1" ht="17.100000000000001" customHeight="1" x14ac:dyDescent="0.2">
      <c r="A24" s="75" t="s">
        <v>10</v>
      </c>
      <c r="B24" s="97" t="s">
        <v>51</v>
      </c>
      <c r="C24" s="48">
        <v>39358</v>
      </c>
      <c r="D24" s="107">
        <f t="shared" si="0"/>
        <v>9.7809714493249551E-3</v>
      </c>
    </row>
    <row r="25" spans="1:4" s="1" customFormat="1" ht="17.100000000000001" customHeight="1" x14ac:dyDescent="0.2">
      <c r="A25" s="75" t="s">
        <v>11</v>
      </c>
      <c r="B25" s="97" t="s">
        <v>52</v>
      </c>
      <c r="C25" s="48">
        <v>25967</v>
      </c>
      <c r="D25" s="107">
        <f t="shared" si="0"/>
        <v>6.4531349566700827E-3</v>
      </c>
    </row>
    <row r="26" spans="1:4" s="1" customFormat="1" ht="17.100000000000001" customHeight="1" x14ac:dyDescent="0.2">
      <c r="A26" s="75" t="s">
        <v>12</v>
      </c>
      <c r="B26" s="97" t="s">
        <v>53</v>
      </c>
      <c r="C26" s="48">
        <v>4939538</v>
      </c>
      <c r="D26" s="107">
        <f t="shared" si="0"/>
        <v>1.2275390047984067</v>
      </c>
    </row>
    <row r="27" spans="1:4" s="1" customFormat="1" ht="17.100000000000001" customHeight="1" x14ac:dyDescent="0.2">
      <c r="A27" s="75" t="s">
        <v>13</v>
      </c>
      <c r="B27" s="97" t="s">
        <v>54</v>
      </c>
      <c r="C27" s="48">
        <v>8486925</v>
      </c>
      <c r="D27" s="107">
        <f t="shared" si="0"/>
        <v>2.1091105014879363</v>
      </c>
    </row>
    <row r="28" spans="1:4" s="1" customFormat="1" ht="17.100000000000001" customHeight="1" x14ac:dyDescent="0.2">
      <c r="A28" s="75" t="s">
        <v>14</v>
      </c>
      <c r="B28" s="97" t="s">
        <v>71</v>
      </c>
      <c r="C28" s="48">
        <v>373782</v>
      </c>
      <c r="D28" s="107">
        <f t="shared" si="0"/>
        <v>9.2889655731276499E-2</v>
      </c>
    </row>
    <row r="29" spans="1:4" s="1" customFormat="1" ht="17.100000000000001" customHeight="1" x14ac:dyDescent="0.2">
      <c r="A29" s="75" t="s">
        <v>15</v>
      </c>
      <c r="B29" s="97" t="s">
        <v>72</v>
      </c>
      <c r="C29" s="48">
        <v>1107040</v>
      </c>
      <c r="D29" s="107">
        <f t="shared" si="0"/>
        <v>0.27511374138067735</v>
      </c>
    </row>
    <row r="30" spans="1:4" s="1" customFormat="1" ht="17.100000000000001" customHeight="1" x14ac:dyDescent="0.2">
      <c r="A30" s="75" t="s">
        <v>16</v>
      </c>
      <c r="B30" s="97" t="s">
        <v>57</v>
      </c>
      <c r="C30" s="48">
        <v>3268</v>
      </c>
      <c r="D30" s="107">
        <f t="shared" si="0"/>
        <v>8.1214021790726042E-4</v>
      </c>
    </row>
    <row r="31" spans="1:4" s="1" customFormat="1" ht="17.100000000000001" customHeight="1" x14ac:dyDescent="0.2">
      <c r="A31" s="75" t="s">
        <v>17</v>
      </c>
      <c r="B31" s="97" t="s">
        <v>58</v>
      </c>
      <c r="C31" s="48">
        <v>1011853</v>
      </c>
      <c r="D31" s="107">
        <f t="shared" si="0"/>
        <v>0.25145854220015762</v>
      </c>
    </row>
    <row r="32" spans="1:4" s="1" customFormat="1" ht="17.100000000000001" customHeight="1" x14ac:dyDescent="0.2">
      <c r="A32" s="76" t="s">
        <v>23</v>
      </c>
      <c r="B32" s="95" t="s">
        <v>59</v>
      </c>
      <c r="C32" s="49">
        <f>SUM(C14:C31)</f>
        <v>304649942</v>
      </c>
      <c r="D32" s="108">
        <f t="shared" si="0"/>
        <v>75.709446230512313</v>
      </c>
    </row>
    <row r="33" spans="1:4" s="1" customFormat="1" ht="17.100000000000001" customHeight="1" x14ac:dyDescent="0.2">
      <c r="A33" s="77" t="s">
        <v>22</v>
      </c>
      <c r="B33" s="93" t="s">
        <v>60</v>
      </c>
      <c r="C33" s="50">
        <v>89977442</v>
      </c>
      <c r="D33" s="107">
        <f t="shared" si="0"/>
        <v>22.360556717447334</v>
      </c>
    </row>
    <row r="34" spans="1:4" s="1" customFormat="1" ht="17.100000000000001" customHeight="1" x14ac:dyDescent="0.2">
      <c r="A34" s="77" t="s">
        <v>20</v>
      </c>
      <c r="B34" s="94" t="s">
        <v>61</v>
      </c>
      <c r="C34" s="50">
        <v>330255</v>
      </c>
      <c r="D34" s="107">
        <f t="shared" si="0"/>
        <v>8.2072633924407057E-2</v>
      </c>
    </row>
    <row r="35" spans="1:4" s="1" customFormat="1" ht="17.100000000000001" customHeight="1" x14ac:dyDescent="0.2">
      <c r="A35" s="77" t="s">
        <v>21</v>
      </c>
      <c r="B35" s="98" t="s">
        <v>62</v>
      </c>
      <c r="C35" s="50">
        <v>7435929</v>
      </c>
      <c r="D35" s="107">
        <f t="shared" si="0"/>
        <v>1.8479244181159475</v>
      </c>
    </row>
    <row r="36" spans="1:4" s="1" customFormat="1" ht="17.100000000000001" customHeight="1" x14ac:dyDescent="0.2">
      <c r="A36" s="75" t="s">
        <v>19</v>
      </c>
      <c r="B36" s="98" t="s">
        <v>63</v>
      </c>
      <c r="C36" s="50">
        <v>0</v>
      </c>
      <c r="D36" s="107">
        <f t="shared" si="0"/>
        <v>0</v>
      </c>
    </row>
    <row r="37" spans="1:4" s="1" customFormat="1" ht="17.100000000000001" customHeight="1" x14ac:dyDescent="0.2">
      <c r="A37" s="76" t="s">
        <v>18</v>
      </c>
      <c r="B37" s="96" t="s">
        <v>64</v>
      </c>
      <c r="C37" s="51">
        <f>SUM(C33:C36)</f>
        <v>97743626</v>
      </c>
      <c r="D37" s="81">
        <f t="shared" si="0"/>
        <v>24.290553769487687</v>
      </c>
    </row>
    <row r="38" spans="1:4" s="1" customFormat="1" ht="17.100000000000001" customHeight="1" x14ac:dyDescent="0.2">
      <c r="A38" s="82" t="s">
        <v>24</v>
      </c>
      <c r="B38" s="110" t="s">
        <v>65</v>
      </c>
      <c r="C38" s="85">
        <f>C32+C37</f>
        <v>402393568</v>
      </c>
      <c r="D38" s="83">
        <f>D32+D37</f>
        <v>100</v>
      </c>
    </row>
    <row r="40" spans="1:4" x14ac:dyDescent="0.25">
      <c r="B40" s="36"/>
      <c r="C40" s="37"/>
    </row>
    <row r="41" spans="1:4" x14ac:dyDescent="0.25">
      <c r="A41" s="84" t="s">
        <v>73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3" t="s">
        <v>36</v>
      </c>
      <c r="D7" s="113"/>
      <c r="E7" s="113"/>
      <c r="F7" s="113"/>
      <c r="G7" s="113"/>
      <c r="H7" s="113"/>
      <c r="I7" s="114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5" t="s">
        <v>37</v>
      </c>
      <c r="H8" s="115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111" t="s">
        <v>36</v>
      </c>
      <c r="D11" s="112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03" t="s">
        <v>41</v>
      </c>
      <c r="C14" s="48">
        <v>13191815.75</v>
      </c>
      <c r="D14" s="106">
        <f>C14/C$38*100</f>
        <v>7.5272924776907209</v>
      </c>
    </row>
    <row r="15" spans="1:4" s="1" customFormat="1" ht="17.100000000000001" customHeight="1" x14ac:dyDescent="0.2">
      <c r="A15" s="22" t="s">
        <v>1</v>
      </c>
      <c r="B15" s="103" t="s">
        <v>42</v>
      </c>
      <c r="C15" s="48">
        <v>1829197.9700000002</v>
      </c>
      <c r="D15" s="107">
        <f t="shared" ref="D15:D37" si="0">C15/C$38*100</f>
        <v>1.0437462424221728</v>
      </c>
    </row>
    <row r="16" spans="1:4" s="1" customFormat="1" ht="17.100000000000001" customHeight="1" x14ac:dyDescent="0.2">
      <c r="A16" s="22" t="s">
        <v>2</v>
      </c>
      <c r="B16" s="103" t="s">
        <v>43</v>
      </c>
      <c r="C16" s="48">
        <v>11198160.640000001</v>
      </c>
      <c r="D16" s="107">
        <f t="shared" si="0"/>
        <v>6.3897064624666484</v>
      </c>
    </row>
    <row r="17" spans="1:4" s="1" customFormat="1" ht="17.100000000000001" customHeight="1" x14ac:dyDescent="0.2">
      <c r="A17" s="19" t="s">
        <v>3</v>
      </c>
      <c r="B17" s="103" t="s">
        <v>44</v>
      </c>
      <c r="C17" s="48">
        <v>0</v>
      </c>
      <c r="D17" s="107">
        <f t="shared" si="0"/>
        <v>0</v>
      </c>
    </row>
    <row r="18" spans="1:4" s="1" customFormat="1" ht="17.100000000000001" customHeight="1" x14ac:dyDescent="0.2">
      <c r="A18" s="19" t="s">
        <v>4</v>
      </c>
      <c r="B18" s="103" t="s">
        <v>45</v>
      </c>
      <c r="C18" s="48">
        <v>0</v>
      </c>
      <c r="D18" s="107">
        <f t="shared" si="0"/>
        <v>0</v>
      </c>
    </row>
    <row r="19" spans="1:4" s="1" customFormat="1" ht="17.100000000000001" customHeight="1" x14ac:dyDescent="0.2">
      <c r="A19" s="19" t="s">
        <v>5</v>
      </c>
      <c r="B19" s="103" t="s">
        <v>46</v>
      </c>
      <c r="C19" s="48">
        <v>5633.7</v>
      </c>
      <c r="D19" s="107">
        <f t="shared" si="0"/>
        <v>3.2146073319411104E-3</v>
      </c>
    </row>
    <row r="20" spans="1:4" s="1" customFormat="1" ht="16.5" customHeight="1" x14ac:dyDescent="0.2">
      <c r="A20" s="19" t="s">
        <v>6</v>
      </c>
      <c r="B20" s="103" t="s">
        <v>70</v>
      </c>
      <c r="C20" s="48">
        <v>916909.82</v>
      </c>
      <c r="D20" s="107">
        <f t="shared" si="0"/>
        <v>0.52319169109125496</v>
      </c>
    </row>
    <row r="21" spans="1:4" s="1" customFormat="1" ht="17.100000000000001" customHeight="1" x14ac:dyDescent="0.2">
      <c r="A21" s="19" t="s">
        <v>7</v>
      </c>
      <c r="B21" s="103" t="s">
        <v>48</v>
      </c>
      <c r="C21" s="48">
        <v>5937571.0199999996</v>
      </c>
      <c r="D21" s="107">
        <f t="shared" si="0"/>
        <v>3.3879971128766271</v>
      </c>
    </row>
    <row r="22" spans="1:4" s="1" customFormat="1" ht="16.5" customHeight="1" x14ac:dyDescent="0.2">
      <c r="A22" s="19" t="s">
        <v>8</v>
      </c>
      <c r="B22" s="103" t="s">
        <v>49</v>
      </c>
      <c r="C22" s="48">
        <v>10116241.759999998</v>
      </c>
      <c r="D22" s="107">
        <f t="shared" si="0"/>
        <v>5.7723600712471086</v>
      </c>
    </row>
    <row r="23" spans="1:4" s="1" customFormat="1" ht="17.100000000000001" customHeight="1" x14ac:dyDescent="0.2">
      <c r="A23" s="19" t="s">
        <v>9</v>
      </c>
      <c r="B23" s="103" t="s">
        <v>50</v>
      </c>
      <c r="C23" s="48">
        <v>112239495.00409998</v>
      </c>
      <c r="D23" s="107">
        <f t="shared" si="0"/>
        <v>64.04421669125928</v>
      </c>
    </row>
    <row r="24" spans="1:4" s="1" customFormat="1" ht="16.5" customHeight="1" x14ac:dyDescent="0.2">
      <c r="A24" s="19" t="s">
        <v>10</v>
      </c>
      <c r="B24" s="103" t="s">
        <v>51</v>
      </c>
      <c r="C24" s="48">
        <v>36936.31</v>
      </c>
      <c r="D24" s="107">
        <f t="shared" si="0"/>
        <v>2.1075977233585341E-2</v>
      </c>
    </row>
    <row r="25" spans="1:4" s="1" customFormat="1" ht="16.5" customHeight="1" x14ac:dyDescent="0.2">
      <c r="A25" s="19" t="s">
        <v>11</v>
      </c>
      <c r="B25" s="103" t="s">
        <v>52</v>
      </c>
      <c r="C25" s="48">
        <v>4391.1000000000004</v>
      </c>
      <c r="D25" s="107">
        <f t="shared" si="0"/>
        <v>2.5055757770713048E-3</v>
      </c>
    </row>
    <row r="26" spans="1:4" s="1" customFormat="1" ht="17.100000000000001" customHeight="1" x14ac:dyDescent="0.2">
      <c r="A26" s="19" t="s">
        <v>12</v>
      </c>
      <c r="B26" s="103" t="s">
        <v>53</v>
      </c>
      <c r="C26" s="48">
        <v>1684181.99</v>
      </c>
      <c r="D26" s="107">
        <f t="shared" si="0"/>
        <v>0.96099965801820653</v>
      </c>
    </row>
    <row r="27" spans="1:4" s="1" customFormat="1" ht="17.100000000000001" customHeight="1" x14ac:dyDescent="0.2">
      <c r="A27" s="19" t="s">
        <v>13</v>
      </c>
      <c r="B27" s="103" t="s">
        <v>54</v>
      </c>
      <c r="C27" s="48">
        <v>544124.15</v>
      </c>
      <c r="D27" s="107">
        <f t="shared" si="0"/>
        <v>0.31047898931008472</v>
      </c>
    </row>
    <row r="28" spans="1:4" s="1" customFormat="1" ht="17.100000000000001" customHeight="1" x14ac:dyDescent="0.2">
      <c r="A28" s="19" t="s">
        <v>14</v>
      </c>
      <c r="B28" s="103" t="s">
        <v>71</v>
      </c>
      <c r="C28" s="48">
        <v>17597.36</v>
      </c>
      <c r="D28" s="107">
        <f t="shared" si="0"/>
        <v>1.0041110190249253E-2</v>
      </c>
    </row>
    <row r="29" spans="1:4" s="1" customFormat="1" ht="17.100000000000001" customHeight="1" x14ac:dyDescent="0.2">
      <c r="A29" s="19" t="s">
        <v>15</v>
      </c>
      <c r="B29" s="103" t="s">
        <v>72</v>
      </c>
      <c r="C29" s="48">
        <v>584816.70000000007</v>
      </c>
      <c r="D29" s="107">
        <f t="shared" si="0"/>
        <v>0.33369828916371208</v>
      </c>
    </row>
    <row r="30" spans="1:4" s="1" customFormat="1" ht="17.100000000000001" customHeight="1" x14ac:dyDescent="0.2">
      <c r="A30" s="19" t="s">
        <v>16</v>
      </c>
      <c r="B30" s="103" t="s">
        <v>57</v>
      </c>
      <c r="C30" s="48">
        <v>0</v>
      </c>
      <c r="D30" s="107">
        <f t="shared" si="0"/>
        <v>0</v>
      </c>
    </row>
    <row r="31" spans="1:4" s="1" customFormat="1" ht="17.100000000000001" customHeight="1" x14ac:dyDescent="0.2">
      <c r="A31" s="19" t="s">
        <v>17</v>
      </c>
      <c r="B31" s="103" t="s">
        <v>58</v>
      </c>
      <c r="C31" s="48">
        <v>75660.89</v>
      </c>
      <c r="D31" s="107">
        <f t="shared" si="0"/>
        <v>4.3172347078330377E-2</v>
      </c>
    </row>
    <row r="32" spans="1:4" s="1" customFormat="1" ht="17.100000000000001" customHeight="1" x14ac:dyDescent="0.2">
      <c r="A32" s="20" t="s">
        <v>23</v>
      </c>
      <c r="B32" s="101" t="s">
        <v>59</v>
      </c>
      <c r="C32" s="49">
        <f>SUM(C14:C31)</f>
        <v>158382734.16409999</v>
      </c>
      <c r="D32" s="108">
        <f t="shared" si="0"/>
        <v>90.373697303157002</v>
      </c>
    </row>
    <row r="33" spans="1:4" s="1" customFormat="1" ht="17.100000000000001" customHeight="1" x14ac:dyDescent="0.2">
      <c r="A33" s="21" t="s">
        <v>22</v>
      </c>
      <c r="B33" s="99" t="s">
        <v>60</v>
      </c>
      <c r="C33" s="50">
        <v>15013858.42</v>
      </c>
      <c r="D33" s="107">
        <f t="shared" si="0"/>
        <v>8.5669558829291184</v>
      </c>
    </row>
    <row r="34" spans="1:4" s="1" customFormat="1" ht="17.100000000000001" customHeight="1" x14ac:dyDescent="0.2">
      <c r="A34" s="21" t="s">
        <v>20</v>
      </c>
      <c r="B34" s="100" t="s">
        <v>61</v>
      </c>
      <c r="C34" s="50">
        <v>4435.8500000000004</v>
      </c>
      <c r="D34" s="107">
        <f t="shared" si="0"/>
        <v>2.5311102709393426E-3</v>
      </c>
    </row>
    <row r="35" spans="1:4" s="1" customFormat="1" ht="17.100000000000001" customHeight="1" x14ac:dyDescent="0.2">
      <c r="A35" s="21" t="s">
        <v>21</v>
      </c>
      <c r="B35" s="104" t="s">
        <v>62</v>
      </c>
      <c r="C35" s="50">
        <v>1676071.83</v>
      </c>
      <c r="D35" s="107">
        <f t="shared" si="0"/>
        <v>0.95637197464862422</v>
      </c>
    </row>
    <row r="36" spans="1:4" s="1" customFormat="1" ht="17.100000000000001" customHeight="1" x14ac:dyDescent="0.2">
      <c r="A36" s="19" t="s">
        <v>19</v>
      </c>
      <c r="B36" s="104" t="s">
        <v>63</v>
      </c>
      <c r="C36" s="50">
        <v>176030.78</v>
      </c>
      <c r="D36" s="107">
        <f t="shared" si="0"/>
        <v>0.10044372899432213</v>
      </c>
    </row>
    <row r="37" spans="1:4" s="1" customFormat="1" ht="17.100000000000001" customHeight="1" x14ac:dyDescent="0.2">
      <c r="A37" s="20" t="s">
        <v>18</v>
      </c>
      <c r="B37" s="102" t="s">
        <v>64</v>
      </c>
      <c r="C37" s="51">
        <f>SUM(C33:C36)</f>
        <v>16870396.879999999</v>
      </c>
      <c r="D37" s="81">
        <f t="shared" si="0"/>
        <v>9.6263026968430037</v>
      </c>
    </row>
    <row r="38" spans="1:4" s="1" customFormat="1" ht="17.100000000000001" customHeight="1" x14ac:dyDescent="0.2">
      <c r="A38" s="16" t="s">
        <v>24</v>
      </c>
      <c r="B38" s="105" t="s">
        <v>65</v>
      </c>
      <c r="C38" s="25">
        <f>C32+C37</f>
        <v>175253131.04409999</v>
      </c>
      <c r="D38" s="79">
        <f>D32+D37</f>
        <v>100</v>
      </c>
    </row>
    <row r="40" spans="1:4" x14ac:dyDescent="0.25">
      <c r="C40" s="37"/>
    </row>
    <row r="41" spans="1:4" x14ac:dyDescent="0.25">
      <c r="A41" s="84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3" t="s">
        <v>36</v>
      </c>
      <c r="D7" s="113"/>
      <c r="E7" s="113"/>
      <c r="F7" s="113"/>
      <c r="G7" s="113"/>
      <c r="H7" s="113"/>
      <c r="I7" s="114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5" t="s">
        <v>37</v>
      </c>
      <c r="H8" s="115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2021-12-27T12:12:51Z</dcterms:modified>
</cp:coreProperties>
</file>