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BiH!$A$1:$H$46</definedName>
  </definedNames>
  <calcPr calcId="145621"/>
</workbook>
</file>

<file path=xl/calcChain.xml><?xml version="1.0" encoding="utf-8"?>
<calcChain xmlns="http://schemas.openxmlformats.org/spreadsheetml/2006/main">
  <c r="H13" i="25" l="1"/>
  <c r="G13" i="25"/>
  <c r="G12" i="25"/>
  <c r="F13" i="25"/>
  <c r="E13" i="25"/>
  <c r="D13" i="25"/>
  <c r="C13" i="25"/>
  <c r="C12" i="25"/>
  <c r="G12" i="24"/>
  <c r="G11" i="24"/>
  <c r="C26" i="24"/>
  <c r="D12" i="24" s="1"/>
  <c r="C22" i="23"/>
  <c r="E36" i="25" l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2" i="25"/>
  <c r="E11" i="25"/>
  <c r="C36" i="25"/>
  <c r="C34" i="25"/>
  <c r="C35" i="25"/>
  <c r="C33" i="25"/>
  <c r="C32" i="25"/>
  <c r="C31" i="25"/>
  <c r="C30" i="25"/>
  <c r="C29" i="25"/>
  <c r="C28" i="25"/>
  <c r="C25" i="25"/>
  <c r="C26" i="25"/>
  <c r="C27" i="25"/>
  <c r="C24" i="25"/>
  <c r="C23" i="25"/>
  <c r="C22" i="25"/>
  <c r="C21" i="25"/>
  <c r="C20" i="25"/>
  <c r="C19" i="25"/>
  <c r="C18" i="25"/>
  <c r="C16" i="25"/>
  <c r="C17" i="25"/>
  <c r="C15" i="25"/>
  <c r="C14" i="25"/>
  <c r="C11" i="25"/>
  <c r="G35" i="25" l="1"/>
  <c r="G12" i="23" l="1"/>
  <c r="G11" i="23"/>
  <c r="E22" i="23"/>
  <c r="E26" i="24"/>
  <c r="F12" i="24" s="1"/>
  <c r="G13" i="24" l="1"/>
  <c r="G14" i="24"/>
  <c r="G15" i="24"/>
  <c r="G16" i="24"/>
  <c r="G17" i="24"/>
  <c r="G18" i="24"/>
  <c r="G19" i="24"/>
  <c r="G20" i="24"/>
  <c r="G21" i="24"/>
  <c r="G22" i="24"/>
  <c r="G23" i="24"/>
  <c r="G24" i="24"/>
  <c r="G25" i="24"/>
  <c r="G13" i="23"/>
  <c r="G14" i="23"/>
  <c r="G15" i="23"/>
  <c r="G16" i="23"/>
  <c r="G17" i="23"/>
  <c r="G18" i="23"/>
  <c r="G19" i="23"/>
  <c r="G20" i="23"/>
  <c r="G21" i="23"/>
  <c r="D21" i="23"/>
  <c r="G26" i="24" l="1"/>
  <c r="G22" i="23"/>
  <c r="H20" i="23" s="1"/>
  <c r="H25" i="24" l="1"/>
  <c r="H12" i="24"/>
  <c r="H14" i="24"/>
  <c r="H23" i="24"/>
  <c r="H20" i="24"/>
  <c r="H15" i="24"/>
  <c r="H19" i="24"/>
  <c r="H13" i="24"/>
  <c r="H17" i="24"/>
  <c r="H21" i="24"/>
  <c r="H11" i="24"/>
  <c r="H16" i="24"/>
  <c r="H18" i="24"/>
  <c r="H22" i="24"/>
  <c r="H24" i="24"/>
  <c r="H12" i="23"/>
  <c r="H19" i="23"/>
  <c r="H14" i="23"/>
  <c r="H15" i="23"/>
  <c r="H13" i="23"/>
  <c r="H18" i="23"/>
  <c r="H17" i="23"/>
  <c r="H16" i="23"/>
  <c r="H21" i="23"/>
  <c r="H11" i="23"/>
  <c r="H26" i="24" l="1"/>
  <c r="H22" i="23"/>
  <c r="G16" i="25" l="1"/>
  <c r="G20" i="25"/>
  <c r="G30" i="25"/>
  <c r="G34" i="25"/>
  <c r="G18" i="25"/>
  <c r="G19" i="25"/>
  <c r="G21" i="25"/>
  <c r="G22" i="25"/>
  <c r="G24" i="25"/>
  <c r="G28" i="25"/>
  <c r="G31" i="25"/>
  <c r="G36" i="25"/>
  <c r="G15" i="25"/>
  <c r="G33" i="25"/>
  <c r="G14" i="25"/>
  <c r="G25" i="25"/>
  <c r="G27" i="25"/>
  <c r="G29" i="25"/>
  <c r="C37" i="25"/>
  <c r="D11" i="25" s="1"/>
  <c r="G32" i="25"/>
  <c r="G11" i="25"/>
  <c r="G23" i="25"/>
  <c r="G26" i="25"/>
  <c r="G17" i="25"/>
  <c r="E37" i="25"/>
  <c r="F11" i="25" l="1"/>
  <c r="G37" i="25"/>
  <c r="H33" i="25" s="1"/>
  <c r="F16" i="25"/>
  <c r="D28" i="25"/>
  <c r="F21" i="25"/>
  <c r="F23" i="25"/>
  <c r="F20" i="25"/>
  <c r="D30" i="25"/>
  <c r="F18" i="25"/>
  <c r="D14" i="25"/>
  <c r="D12" i="25"/>
  <c r="F14" i="25"/>
  <c r="F12" i="25"/>
  <c r="D23" i="25"/>
  <c r="D34" i="25"/>
  <c r="D21" i="25"/>
  <c r="D19" i="25"/>
  <c r="D35" i="25"/>
  <c r="D32" i="25"/>
  <c r="D15" i="25"/>
  <c r="D36" i="25"/>
  <c r="D33" i="25"/>
  <c r="D31" i="25"/>
  <c r="D22" i="25"/>
  <c r="F22" i="25"/>
  <c r="D20" i="25"/>
  <c r="D18" i="25"/>
  <c r="F27" i="25"/>
  <c r="F25" i="25"/>
  <c r="F19" i="25"/>
  <c r="F17" i="25"/>
  <c r="F28" i="25"/>
  <c r="F26" i="25"/>
  <c r="F24" i="25"/>
  <c r="F15" i="25"/>
  <c r="D29" i="25"/>
  <c r="D16" i="25"/>
  <c r="D25" i="25"/>
  <c r="D27" i="25"/>
  <c r="D17" i="25"/>
  <c r="D24" i="25"/>
  <c r="D26" i="25"/>
  <c r="F36" i="25"/>
  <c r="F35" i="25"/>
  <c r="F34" i="25"/>
  <c r="F33" i="25"/>
  <c r="F32" i="25"/>
  <c r="F31" i="25"/>
  <c r="F30" i="25"/>
  <c r="F29" i="25"/>
  <c r="C37" i="21"/>
  <c r="C32" i="22"/>
  <c r="D32" i="22"/>
  <c r="H11" i="25" l="1"/>
  <c r="H28" i="25"/>
  <c r="H27" i="25"/>
  <c r="H12" i="25"/>
  <c r="H29" i="25"/>
  <c r="H26" i="25"/>
  <c r="H20" i="25"/>
  <c r="H36" i="25"/>
  <c r="H17" i="25"/>
  <c r="H18" i="25"/>
  <c r="H34" i="25"/>
  <c r="H24" i="25"/>
  <c r="H32" i="25"/>
  <c r="H19" i="25"/>
  <c r="H35" i="25"/>
  <c r="H21" i="25"/>
  <c r="H16" i="25"/>
  <c r="H25" i="25"/>
  <c r="H14" i="25"/>
  <c r="H22" i="25"/>
  <c r="H30" i="25"/>
  <c r="H23" i="25"/>
  <c r="H15" i="25"/>
  <c r="H31" i="25"/>
  <c r="F37" i="25"/>
  <c r="D37" i="25"/>
  <c r="J20" i="22"/>
  <c r="E20" i="22"/>
  <c r="E18" i="22"/>
  <c r="E24" i="22"/>
  <c r="E25" i="22"/>
  <c r="J25" i="22"/>
  <c r="G25" i="22"/>
  <c r="F18" i="22"/>
  <c r="E30" i="22"/>
  <c r="H37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20" i="24"/>
  <c r="D24" i="24"/>
  <c r="F18" i="23"/>
  <c r="F24" i="24" l="1"/>
  <c r="F25" i="24"/>
  <c r="D19" i="23"/>
  <c r="F11" i="24"/>
  <c r="F13" i="24"/>
  <c r="F14" i="24"/>
  <c r="F15" i="24"/>
  <c r="F16" i="24"/>
  <c r="F17" i="24"/>
  <c r="F18" i="24"/>
  <c r="F21" i="23"/>
  <c r="D11" i="23"/>
  <c r="F12" i="23"/>
  <c r="D13" i="23"/>
  <c r="F14" i="23"/>
  <c r="D15" i="23"/>
  <c r="F16" i="23"/>
  <c r="D17" i="23"/>
  <c r="F20" i="23"/>
  <c r="F22" i="24"/>
  <c r="F19" i="24"/>
  <c r="F21" i="24"/>
  <c r="F23" i="24"/>
  <c r="F11" i="23"/>
  <c r="D12" i="23"/>
  <c r="F13" i="23"/>
  <c r="D14" i="23"/>
  <c r="F15" i="23"/>
  <c r="D16" i="23"/>
  <c r="F17" i="23"/>
  <c r="D18" i="23"/>
  <c r="F19" i="23"/>
  <c r="D20" i="23"/>
  <c r="D11" i="24"/>
  <c r="D13" i="24"/>
  <c r="D14" i="24"/>
  <c r="D15" i="24"/>
  <c r="D16" i="24"/>
  <c r="D17" i="24"/>
  <c r="D18" i="24"/>
  <c r="D19" i="24"/>
  <c r="D20" i="24"/>
  <c r="D21" i="24"/>
  <c r="D22" i="24"/>
  <c r="D23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5" i="24"/>
  <c r="D37" i="21"/>
  <c r="I37" i="21"/>
  <c r="L32" i="21" s="1"/>
  <c r="H37" i="21"/>
  <c r="D26" i="24" l="1"/>
  <c r="F26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<sst xmlns="http://schemas.openxmlformats.org/spreadsheetml/2006/main" count="302" uniqueCount="89">
  <si>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</si>
  <si>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</si>
  <si>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</si>
  <si>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</si>
  <si>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</si>
  <si>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</si>
  <si>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</si>
  <si>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</si>
  <si>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</si>
  <si>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</si>
  <si>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</si>
  <si>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</si>
  <si>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</si>
  <si>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</si>
  <si>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</si>
  <si>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</si>
  <si>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</si>
  <si>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</si>
  <si>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</si>
  <si>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</si>
  <si>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</si>
  <si>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</si>
  <si>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</si>
  <si>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</si>
  <si>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</si>
  <si>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</si>
  <si>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</si>
  <si>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</si>
  <si>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</si>
  <si>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</si>
  <si>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</si>
  <si>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</si>
  <si>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</si>
  <si>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</si>
  <si>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</si>
  <si>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</si>
  <si>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</si>
  <si>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</si>
  <si>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</si>
  <si>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</si>
  <si>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</si>
  <si>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</si>
  <si>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</si>
  <si>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</si>
  <si>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</si>
  <si>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</si>
  <si>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</si>
  <si>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</si>
  <si>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</si>
  <si>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</si>
  <si>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</si>
  <si>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</si>
  <si>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</si>
  <si>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</si>
  <si>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</si>
  <si>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</si>
  <si>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</si>
  <si>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</si>
  <si>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</si>
  <si>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</si>
  <si>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</si>
  <si>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</si>
  <si>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</si>
  <si>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</si>
  <si>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</si>
  <si>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</si>
  <si>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</si>
  <si>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</si>
  <si>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</si>
  <si>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</si>
  <si>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</si>
  <si>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</si>
  <si>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</si>
  <si>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</si>
  <si>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</si>
  <si>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</si>
  <si>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</si>
  <si>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</si>
  <si>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</si>
  <si>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</si>
  <si>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I-IX-2019</t>
  </si>
  <si>
    <t xml:space="preserve">Atos osiguranje a.d. 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</si>
  <si>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</si>
  <si>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</si>
  <si>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</si>
  <si>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Osiguravajuće društvo</t>
  </si>
  <si>
    <t>*Atos osiguranje a.d. je koncem 2019. godine pripojeno Grawe osiguranju a.d.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</si>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</sst>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4" fontId="3" fillId="0" borderId="4" xfId="6" applyNumberFormat="1" applyFont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3" fontId="5" fillId="0" borderId="0" xfId="0" applyNumberFormat="1" applyFont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3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82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5" t="s">
        <v>58</v>
      </c>
      <c r="B8" s="78" t="s">
        <v>85</v>
      </c>
      <c r="C8" s="73" t="s">
        <v>77</v>
      </c>
      <c r="D8" s="73"/>
      <c r="E8" s="73" t="s">
        <v>76</v>
      </c>
      <c r="F8" s="73"/>
      <c r="G8" s="73" t="s">
        <v>78</v>
      </c>
      <c r="H8" s="74"/>
      <c r="I8" s="1"/>
      <c r="J8" s="1"/>
      <c r="K8" s="1"/>
      <c r="L8" s="1"/>
      <c r="M8" s="1"/>
    </row>
    <row r="9" spans="1:13" ht="21.75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  <c r="I9" s="1"/>
      <c r="J9" s="1"/>
      <c r="K9" s="1"/>
      <c r="L9" s="1"/>
      <c r="M9" s="1"/>
    </row>
    <row r="10" spans="1:13" ht="18.75" customHeight="1" thickBot="1" x14ac:dyDescent="0.3">
      <c r="A10" s="77"/>
      <c r="B10" s="80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0">
        <f>FBiH!C11</f>
        <v>48276298</v>
      </c>
      <c r="D11" s="68">
        <f t="shared" ref="D11:D28" si="0">C11/C$37*100</f>
        <v>10.426110466483379</v>
      </c>
      <c r="E11" s="60">
        <f>FBiH!E11</f>
        <v>3240555</v>
      </c>
      <c r="F11" s="69">
        <f t="shared" ref="F11:F36" si="1">E11/E$37*100</f>
        <v>2.827363432761802</v>
      </c>
      <c r="G11" s="60">
        <f t="shared" ref="G11:G36" si="2">C11+E11</f>
        <v>51516853</v>
      </c>
      <c r="H11" s="69">
        <f t="shared" ref="H11:H36" si="3">G11/G$37*100</f>
        <v>8.9184017199345966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0">
        <f>FBiH!C12</f>
        <v>24487223</v>
      </c>
      <c r="D12" s="68">
        <f t="shared" si="0"/>
        <v>5.2884438656711525</v>
      </c>
      <c r="E12" s="60">
        <f>FBiH!E12</f>
        <v>0</v>
      </c>
      <c r="F12" s="69">
        <f t="shared" si="1"/>
        <v>0</v>
      </c>
      <c r="G12" s="60">
        <f>C12+E12</f>
        <v>24487223</v>
      </c>
      <c r="H12" s="69">
        <f t="shared" si="3"/>
        <v>4.2391349432703507</v>
      </c>
      <c r="I12" s="1"/>
      <c r="J12" s="1"/>
      <c r="K12" s="1"/>
      <c r="L12" s="1"/>
      <c r="M12" s="1"/>
    </row>
    <row r="13" spans="1:13" x14ac:dyDescent="0.25">
      <c r="A13" s="15" t="s">
        <v>29</v>
      </c>
      <c r="B13" s="7" t="s">
        <v>81</v>
      </c>
      <c r="C13" s="60">
        <f>RS!C12</f>
        <v>12729186.439999999</v>
      </c>
      <c r="D13" s="68">
        <f t="shared" si="0"/>
        <v>2.7490903294180158</v>
      </c>
      <c r="E13" s="60">
        <f>RS!E12</f>
        <v>0</v>
      </c>
      <c r="F13" s="69">
        <f t="shared" si="1"/>
        <v>0</v>
      </c>
      <c r="G13" s="60">
        <f>C13+E13</f>
        <v>12729186.439999999</v>
      </c>
      <c r="H13" s="69">
        <f t="shared" si="3"/>
        <v>2.2036283590510495</v>
      </c>
      <c r="I13" s="1"/>
      <c r="J13" s="1"/>
      <c r="K13" s="1"/>
      <c r="L13" s="1"/>
      <c r="M13" s="1"/>
    </row>
    <row r="14" spans="1:13" ht="14.25" customHeight="1" x14ac:dyDescent="0.25">
      <c r="A14" s="15" t="s">
        <v>30</v>
      </c>
      <c r="B14" s="7" t="s">
        <v>12</v>
      </c>
      <c r="C14" s="60">
        <f>RS!C11</f>
        <v>12397097.59</v>
      </c>
      <c r="D14" s="68">
        <f t="shared" si="0"/>
        <v>2.6773699370468482</v>
      </c>
      <c r="E14" s="60">
        <f>RS!E11</f>
        <v>0</v>
      </c>
      <c r="F14" s="69">
        <f t="shared" si="1"/>
        <v>0</v>
      </c>
      <c r="G14" s="60">
        <f t="shared" si="2"/>
        <v>12397097.59</v>
      </c>
      <c r="H14" s="69">
        <f t="shared" si="3"/>
        <v>2.1461383999689003</v>
      </c>
      <c r="I14" s="1"/>
      <c r="J14" s="1"/>
      <c r="K14" s="1"/>
      <c r="L14" s="1"/>
      <c r="M14" s="1"/>
    </row>
    <row r="15" spans="1:13" ht="15.75" customHeight="1" x14ac:dyDescent="0.25">
      <c r="A15" s="15" t="s">
        <v>31</v>
      </c>
      <c r="B15" s="7" t="s">
        <v>1</v>
      </c>
      <c r="C15" s="60">
        <f>FBiH!C13</f>
        <v>7193174</v>
      </c>
      <c r="D15" s="68">
        <f t="shared" si="0"/>
        <v>1.5534916684919817</v>
      </c>
      <c r="E15" s="60">
        <f>FBiH!E13</f>
        <v>0</v>
      </c>
      <c r="F15" s="69">
        <f t="shared" si="1"/>
        <v>0</v>
      </c>
      <c r="G15" s="60">
        <f t="shared" si="2"/>
        <v>7193174</v>
      </c>
      <c r="H15" s="69">
        <f t="shared" si="3"/>
        <v>1.2452549338250305</v>
      </c>
      <c r="I15" s="1"/>
      <c r="J15" s="1"/>
      <c r="K15" s="1"/>
      <c r="L15" s="1"/>
      <c r="M15" s="1"/>
    </row>
    <row r="16" spans="1:13" x14ac:dyDescent="0.25">
      <c r="A16" s="15" t="s">
        <v>32</v>
      </c>
      <c r="B16" s="7" t="s">
        <v>24</v>
      </c>
      <c r="C16" s="60">
        <f>FBiH!C14</f>
        <v>28566862</v>
      </c>
      <c r="D16" s="68">
        <f t="shared" si="0"/>
        <v>6.1695132235033086</v>
      </c>
      <c r="E16" s="60">
        <f>FBiH!E14</f>
        <v>0</v>
      </c>
      <c r="F16" s="69">
        <f t="shared" si="1"/>
        <v>0</v>
      </c>
      <c r="G16" s="60">
        <f t="shared" si="2"/>
        <v>28566862</v>
      </c>
      <c r="H16" s="69">
        <f t="shared" si="3"/>
        <v>4.9453865358183711</v>
      </c>
      <c r="I16" s="1"/>
      <c r="J16" s="1"/>
      <c r="K16" s="1"/>
      <c r="L16" s="1"/>
      <c r="M16" s="1"/>
    </row>
    <row r="17" spans="1:13" ht="15" customHeight="1" x14ac:dyDescent="0.25">
      <c r="A17" s="15" t="s">
        <v>33</v>
      </c>
      <c r="B17" s="7" t="s">
        <v>2</v>
      </c>
      <c r="C17" s="60">
        <f>FBiH!C15</f>
        <v>34302099</v>
      </c>
      <c r="D17" s="68">
        <f t="shared" si="0"/>
        <v>7.4081379107869676</v>
      </c>
      <c r="E17" s="60">
        <f>FBiH!E15</f>
        <v>6301037</v>
      </c>
      <c r="F17" s="69">
        <f t="shared" si="1"/>
        <v>5.4976143291131079</v>
      </c>
      <c r="G17" s="60">
        <f t="shared" si="2"/>
        <v>40603136</v>
      </c>
      <c r="H17" s="69">
        <f t="shared" si="3"/>
        <v>7.0290605277682303</v>
      </c>
      <c r="I17" s="1"/>
      <c r="J17" s="1"/>
      <c r="K17" s="1"/>
      <c r="L17" s="1"/>
      <c r="M17" s="1"/>
    </row>
    <row r="18" spans="1:13" ht="15.75" customHeight="1" x14ac:dyDescent="0.25">
      <c r="A18" s="15" t="s">
        <v>34</v>
      </c>
      <c r="B18" s="7" t="s">
        <v>13</v>
      </c>
      <c r="C18" s="60">
        <f>RS!C13</f>
        <v>17767855.670000002</v>
      </c>
      <c r="D18" s="68">
        <f t="shared" si="0"/>
        <v>3.8372790301351003</v>
      </c>
      <c r="E18" s="60">
        <f>RS!E13</f>
        <v>0</v>
      </c>
      <c r="F18" s="69">
        <f t="shared" si="1"/>
        <v>0</v>
      </c>
      <c r="G18" s="60">
        <f t="shared" si="2"/>
        <v>17767855.670000002</v>
      </c>
      <c r="H18" s="69">
        <f t="shared" si="3"/>
        <v>3.0759036187027511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14</v>
      </c>
      <c r="C19" s="60">
        <f>RS!C14</f>
        <v>17912110.219999999</v>
      </c>
      <c r="D19" s="68">
        <f t="shared" si="0"/>
        <v>3.8684333219076965</v>
      </c>
      <c r="E19" s="60">
        <f>RS!E14</f>
        <v>501787.96</v>
      </c>
      <c r="F19" s="69">
        <f t="shared" si="1"/>
        <v>0.43780677356321429</v>
      </c>
      <c r="G19" s="60">
        <f t="shared" si="2"/>
        <v>18413898.18</v>
      </c>
      <c r="H19" s="69">
        <f t="shared" si="3"/>
        <v>3.1877440417257734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3</v>
      </c>
      <c r="C20" s="60">
        <f>FBiH!C16</f>
        <v>47154841</v>
      </c>
      <c r="D20" s="68">
        <f t="shared" si="0"/>
        <v>10.183912223250001</v>
      </c>
      <c r="E20" s="60">
        <f>FBiH!E16</f>
        <v>0</v>
      </c>
      <c r="F20" s="69">
        <f t="shared" si="1"/>
        <v>0</v>
      </c>
      <c r="G20" s="60">
        <f t="shared" si="2"/>
        <v>47154841</v>
      </c>
      <c r="H20" s="69">
        <f t="shared" si="3"/>
        <v>8.1632667872325655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23</v>
      </c>
      <c r="C21" s="60">
        <f>RS!C15</f>
        <v>7745042.4441</v>
      </c>
      <c r="D21" s="68">
        <f t="shared" si="0"/>
        <v>1.6726773061552693</v>
      </c>
      <c r="E21" s="60">
        <f>RS!E15</f>
        <v>0</v>
      </c>
      <c r="F21" s="69">
        <f t="shared" si="1"/>
        <v>0</v>
      </c>
      <c r="G21" s="60">
        <f t="shared" si="2"/>
        <v>7745042.4441</v>
      </c>
      <c r="H21" s="69">
        <f t="shared" si="3"/>
        <v>1.340792300617196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79</v>
      </c>
      <c r="C22" s="60">
        <f>RS!C16</f>
        <v>10927.9</v>
      </c>
      <c r="D22" s="68">
        <f t="shared" si="0"/>
        <v>2.3600710345827204E-3</v>
      </c>
      <c r="E22" s="60">
        <f>RS!E16</f>
        <v>14266555.630000001</v>
      </c>
      <c r="F22" s="69">
        <f t="shared" si="1"/>
        <v>12.447478194236487</v>
      </c>
      <c r="G22" s="60">
        <f t="shared" si="2"/>
        <v>14277483.530000001</v>
      </c>
      <c r="H22" s="69">
        <f t="shared" si="3"/>
        <v>2.4716636645155687</v>
      </c>
      <c r="I22" s="1"/>
      <c r="J22" s="1"/>
      <c r="K22" s="1"/>
      <c r="L22" s="1"/>
      <c r="M22" s="1"/>
    </row>
    <row r="23" spans="1:13" x14ac:dyDescent="0.25">
      <c r="A23" s="15" t="s">
        <v>39</v>
      </c>
      <c r="B23" s="7" t="s">
        <v>4</v>
      </c>
      <c r="C23" s="60">
        <f>FBiH!C17</f>
        <v>20199512</v>
      </c>
      <c r="D23" s="68">
        <f t="shared" si="0"/>
        <v>4.3624377221521131</v>
      </c>
      <c r="E23" s="60">
        <f>FBiH!E17</f>
        <v>19985893</v>
      </c>
      <c r="F23" s="69">
        <f t="shared" si="1"/>
        <v>17.437563330753552</v>
      </c>
      <c r="G23" s="60">
        <f t="shared" si="2"/>
        <v>40185405</v>
      </c>
      <c r="H23" s="69">
        <f t="shared" si="3"/>
        <v>6.9567445252967666</v>
      </c>
      <c r="I23" s="8"/>
      <c r="J23" s="1"/>
      <c r="K23" s="1"/>
      <c r="L23" s="1"/>
      <c r="M23" s="1"/>
    </row>
    <row r="24" spans="1:13" x14ac:dyDescent="0.25">
      <c r="A24" s="15" t="s">
        <v>40</v>
      </c>
      <c r="B24" s="7" t="s">
        <v>17</v>
      </c>
      <c r="C24" s="60">
        <f>RS!C17</f>
        <v>3308019.94</v>
      </c>
      <c r="D24" s="68">
        <f t="shared" si="0"/>
        <v>0.71442473322560318</v>
      </c>
      <c r="E24" s="60">
        <f>RS!E17</f>
        <v>0</v>
      </c>
      <c r="F24" s="69">
        <f t="shared" si="1"/>
        <v>0</v>
      </c>
      <c r="G24" s="60">
        <f t="shared" si="2"/>
        <v>3308019.94</v>
      </c>
      <c r="H24" s="69">
        <f t="shared" si="3"/>
        <v>0.57267183464164517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18</v>
      </c>
      <c r="C25" s="60">
        <f>RS!C18</f>
        <v>8514298.0399999991</v>
      </c>
      <c r="D25" s="68">
        <f t="shared" si="0"/>
        <v>1.8388114993739353</v>
      </c>
      <c r="E25" s="60">
        <f>RS!E18</f>
        <v>0</v>
      </c>
      <c r="F25" s="69">
        <f t="shared" si="1"/>
        <v>0</v>
      </c>
      <c r="G25" s="60">
        <f t="shared" si="2"/>
        <v>8514298.0399999991</v>
      </c>
      <c r="H25" s="69">
        <f t="shared" si="3"/>
        <v>1.4739629046046689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19</v>
      </c>
      <c r="C26" s="60">
        <f>RS!C19</f>
        <v>12717862.07</v>
      </c>
      <c r="D26" s="68">
        <f t="shared" si="0"/>
        <v>2.7466446337562789</v>
      </c>
      <c r="E26" s="60">
        <f>RS!E19</f>
        <v>0</v>
      </c>
      <c r="F26" s="69">
        <f t="shared" si="1"/>
        <v>0</v>
      </c>
      <c r="G26" s="60">
        <f t="shared" si="2"/>
        <v>12717862.07</v>
      </c>
      <c r="H26" s="69">
        <f t="shared" si="3"/>
        <v>2.2016679271728608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11</v>
      </c>
      <c r="C27" s="60">
        <f>RS!C20</f>
        <v>17537014.379999999</v>
      </c>
      <c r="D27" s="68">
        <f t="shared" si="0"/>
        <v>3.7874248182449186</v>
      </c>
      <c r="E27" s="60">
        <f>RS!E20</f>
        <v>0</v>
      </c>
      <c r="F27" s="69">
        <f t="shared" si="1"/>
        <v>0</v>
      </c>
      <c r="G27" s="60">
        <f t="shared" si="2"/>
        <v>17537014.379999999</v>
      </c>
      <c r="H27" s="69">
        <f t="shared" si="3"/>
        <v>3.0359412522560287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15</v>
      </c>
      <c r="C28" s="60">
        <f>RS!C21</f>
        <v>7978973.1299999999</v>
      </c>
      <c r="D28" s="68">
        <f t="shared" si="0"/>
        <v>1.7231987270954918</v>
      </c>
      <c r="E28" s="60">
        <f>RS!E21</f>
        <v>0</v>
      </c>
      <c r="F28" s="69">
        <f t="shared" si="1"/>
        <v>0</v>
      </c>
      <c r="G28" s="60">
        <f t="shared" si="2"/>
        <v>7978973.1299999999</v>
      </c>
      <c r="H28" s="69">
        <f t="shared" si="3"/>
        <v>1.3812894915359819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65</v>
      </c>
      <c r="C29" s="60">
        <f>RS!C22</f>
        <v>5491239.4000000004</v>
      </c>
      <c r="D29" s="68">
        <f t="shared" ref="D29:D36" si="4">C29/C$37*100</f>
        <v>1.1859291402647716</v>
      </c>
      <c r="E29" s="60">
        <f>RS!E22</f>
        <v>0</v>
      </c>
      <c r="F29" s="69">
        <f t="shared" si="1"/>
        <v>0</v>
      </c>
      <c r="G29" s="60">
        <f t="shared" si="2"/>
        <v>5491239.4000000004</v>
      </c>
      <c r="H29" s="69">
        <f t="shared" si="3"/>
        <v>0.95062248677209804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5</v>
      </c>
      <c r="C30" s="60">
        <f>FBiH!C18</f>
        <v>49302087</v>
      </c>
      <c r="D30" s="68">
        <f t="shared" si="4"/>
        <v>10.647647532753529</v>
      </c>
      <c r="E30" s="60">
        <f>FBiH!E18</f>
        <v>3365710</v>
      </c>
      <c r="F30" s="69">
        <f t="shared" si="1"/>
        <v>2.9365603667522153</v>
      </c>
      <c r="G30" s="60">
        <f t="shared" si="2"/>
        <v>52667797</v>
      </c>
      <c r="H30" s="69">
        <f t="shared" si="3"/>
        <v>9.1176487692283175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22</v>
      </c>
      <c r="C31" s="60">
        <f>RS!C23</f>
        <v>2932558.13</v>
      </c>
      <c r="D31" s="68">
        <f t="shared" si="4"/>
        <v>0.63333719194383808</v>
      </c>
      <c r="E31" s="60">
        <f>RS!E23</f>
        <v>0</v>
      </c>
      <c r="F31" s="69">
        <f t="shared" si="1"/>
        <v>0</v>
      </c>
      <c r="G31" s="60">
        <f t="shared" si="2"/>
        <v>2932558.13</v>
      </c>
      <c r="H31" s="69">
        <f t="shared" si="3"/>
        <v>0.50767331363195234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20</v>
      </c>
      <c r="C32" s="60">
        <f>RS!C24</f>
        <v>8242654.4699999997</v>
      </c>
      <c r="D32" s="68">
        <f t="shared" si="4"/>
        <v>1.7801453218569703</v>
      </c>
      <c r="E32" s="60">
        <f>RS!E24</f>
        <v>0</v>
      </c>
      <c r="F32" s="69">
        <f t="shared" si="1"/>
        <v>0</v>
      </c>
      <c r="G32" s="60">
        <f t="shared" si="2"/>
        <v>8242654.4699999997</v>
      </c>
      <c r="H32" s="69">
        <f t="shared" si="3"/>
        <v>1.426937002578061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6</v>
      </c>
      <c r="C33" s="60">
        <f>FBiH!C19</f>
        <v>24861075</v>
      </c>
      <c r="D33" s="68">
        <f t="shared" si="4"/>
        <v>5.369183740342482</v>
      </c>
      <c r="E33" s="60">
        <f>FBiH!E19</f>
        <v>10827717</v>
      </c>
      <c r="F33" s="69">
        <f t="shared" si="1"/>
        <v>9.4471135673035409</v>
      </c>
      <c r="G33" s="60">
        <f t="shared" si="2"/>
        <v>35688792</v>
      </c>
      <c r="H33" s="69">
        <f t="shared" si="3"/>
        <v>6.178307979239106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7</v>
      </c>
      <c r="C34" s="60">
        <f>FBiH!C20</f>
        <v>20007809</v>
      </c>
      <c r="D34" s="68">
        <f t="shared" si="4"/>
        <v>4.3210361081601656</v>
      </c>
      <c r="E34" s="60">
        <f>FBiH!E20</f>
        <v>26705395</v>
      </c>
      <c r="F34" s="69">
        <f t="shared" si="1"/>
        <v>23.30028568577292</v>
      </c>
      <c r="G34" s="60">
        <f t="shared" si="2"/>
        <v>46713204</v>
      </c>
      <c r="H34" s="69">
        <f t="shared" si="3"/>
        <v>8.0868122689337358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67</v>
      </c>
      <c r="C35" s="60">
        <f>FBiH!C21</f>
        <v>298959</v>
      </c>
      <c r="D35" s="68">
        <f t="shared" si="4"/>
        <v>6.4565422123904467E-2</v>
      </c>
      <c r="E35" s="60">
        <f>FBiH!E21</f>
        <v>27317320</v>
      </c>
      <c r="F35" s="69">
        <f t="shared" si="1"/>
        <v>23.834186319643592</v>
      </c>
      <c r="G35" s="60">
        <f t="shared" si="2"/>
        <v>27616279</v>
      </c>
      <c r="H35" s="69">
        <f t="shared" si="3"/>
        <v>4.7808252210552089</v>
      </c>
      <c r="I35" s="1"/>
      <c r="J35" s="1"/>
      <c r="K35" s="1"/>
      <c r="L35" s="1"/>
      <c r="M35" s="1"/>
    </row>
    <row r="36" spans="1:29" x14ac:dyDescent="0.25">
      <c r="A36" s="15" t="s">
        <v>52</v>
      </c>
      <c r="B36" s="7" t="s">
        <v>25</v>
      </c>
      <c r="C36" s="60">
        <f>RS!C25</f>
        <v>23097894.34</v>
      </c>
      <c r="D36" s="68">
        <f t="shared" si="4"/>
        <v>4.9883940548217094</v>
      </c>
      <c r="E36" s="60">
        <f>RS!E25</f>
        <v>2102053.29</v>
      </c>
      <c r="F36" s="69">
        <f t="shared" si="1"/>
        <v>1.834028000099563</v>
      </c>
      <c r="G36" s="60">
        <f t="shared" si="2"/>
        <v>25199947.629999999</v>
      </c>
      <c r="H36" s="69">
        <f t="shared" si="3"/>
        <v>4.3625191213767218</v>
      </c>
      <c r="I36" s="1"/>
      <c r="J36" s="1"/>
      <c r="K36" s="1"/>
      <c r="L36" s="1"/>
      <c r="M36" s="1"/>
    </row>
    <row r="37" spans="1:29" x14ac:dyDescent="0.25">
      <c r="A37" s="3"/>
      <c r="B37" s="4" t="s">
        <v>56</v>
      </c>
      <c r="C37" s="10">
        <f>SUM(C11:C36)</f>
        <v>463032673.16409993</v>
      </c>
      <c r="D37" s="10">
        <f>SUM(D11:D36)</f>
        <v>100.00000000000001</v>
      </c>
      <c r="E37" s="10">
        <f>SUM(E11:E36)</f>
        <v>114614023.88000001</v>
      </c>
      <c r="F37" s="26">
        <f>SUM(F11:F36)</f>
        <v>100</v>
      </c>
      <c r="G37" s="10">
        <f>SUM(G11:G36)+0.4</f>
        <v>577646697.4440999</v>
      </c>
      <c r="H37" s="26">
        <f>SUM(H11:H36)</f>
        <v>99.999999930753546</v>
      </c>
      <c r="I37" s="1"/>
      <c r="J37" s="1"/>
      <c r="K37" s="1"/>
      <c r="L37" s="1"/>
      <c r="M37" s="1"/>
    </row>
    <row r="38" spans="1:29" x14ac:dyDescent="0.25">
      <c r="A38" s="18"/>
      <c r="B38" s="18"/>
      <c r="C38" s="19"/>
      <c r="D38" s="18"/>
      <c r="E38" s="51"/>
      <c r="F38" s="18"/>
      <c r="G38" s="5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C39" s="59"/>
      <c r="D39" s="21"/>
      <c r="E39" s="59"/>
      <c r="F39" s="18"/>
      <c r="G39" s="5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46" t="s">
        <v>86</v>
      </c>
      <c r="C40" s="35"/>
      <c r="D40" s="21"/>
      <c r="E40" s="20"/>
      <c r="F40" s="18"/>
      <c r="G40" s="20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62"/>
      <c r="C41" s="22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46"/>
      <c r="C42" s="38"/>
      <c r="D42" s="21"/>
      <c r="E42" s="21"/>
      <c r="F42" s="18"/>
      <c r="G42" s="21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17"/>
      <c r="C43" s="54"/>
      <c r="D43" s="21"/>
      <c r="E43" s="20"/>
      <c r="F43" s="18"/>
      <c r="G43" s="20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46"/>
      <c r="C44" s="11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7"/>
      <c r="C45" s="25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83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5" t="s">
        <v>58</v>
      </c>
      <c r="B8" s="78" t="s">
        <v>85</v>
      </c>
      <c r="C8" s="73" t="s">
        <v>77</v>
      </c>
      <c r="D8" s="73"/>
      <c r="E8" s="73" t="s">
        <v>76</v>
      </c>
      <c r="F8" s="73"/>
      <c r="G8" s="73" t="s">
        <v>78</v>
      </c>
      <c r="H8" s="74"/>
    </row>
    <row r="9" spans="1:8" s="27" customFormat="1" ht="21.75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</row>
    <row r="10" spans="1:8" ht="19.5" customHeight="1" thickBot="1" x14ac:dyDescent="0.3">
      <c r="A10" s="77"/>
      <c r="B10" s="80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</row>
    <row r="11" spans="1:8" ht="16.5" customHeight="1" x14ac:dyDescent="0.25">
      <c r="A11" s="15" t="s">
        <v>27</v>
      </c>
      <c r="B11" s="7" t="s">
        <v>62</v>
      </c>
      <c r="C11" s="60">
        <v>48276298</v>
      </c>
      <c r="D11" s="70">
        <f>C11/C22*100</f>
        <v>15.846482083162341</v>
      </c>
      <c r="E11" s="60">
        <v>3240555</v>
      </c>
      <c r="F11" s="69">
        <f>E11/E22*100</f>
        <v>3.315361931474059</v>
      </c>
      <c r="G11" s="60">
        <f>C11+E11</f>
        <v>51516853</v>
      </c>
      <c r="H11" s="69">
        <f>G11/G22*100</f>
        <v>12.802603545800629</v>
      </c>
    </row>
    <row r="12" spans="1:8" ht="16.5" customHeight="1" x14ac:dyDescent="0.25">
      <c r="A12" s="15" t="s">
        <v>28</v>
      </c>
      <c r="B12" s="7" t="s">
        <v>0</v>
      </c>
      <c r="C12" s="60">
        <v>24487223</v>
      </c>
      <c r="D12" s="70">
        <f>C12/C22*100</f>
        <v>8.0378230438444298</v>
      </c>
      <c r="E12" s="60">
        <v>0</v>
      </c>
      <c r="F12" s="69">
        <f>E12/E22*100</f>
        <v>0</v>
      </c>
      <c r="G12" s="60">
        <f>C12+E12+0.4</f>
        <v>24487223.399999999</v>
      </c>
      <c r="H12" s="69">
        <f>G12/G22*100</f>
        <v>6.0853913791599821</v>
      </c>
    </row>
    <row r="13" spans="1:8" ht="16.5" customHeight="1" x14ac:dyDescent="0.25">
      <c r="A13" s="15" t="s">
        <v>29</v>
      </c>
      <c r="B13" s="7" t="s">
        <v>1</v>
      </c>
      <c r="C13" s="60">
        <v>7193174</v>
      </c>
      <c r="D13" s="70">
        <f>C13/C22*100</f>
        <v>2.3611276679100204</v>
      </c>
      <c r="E13" s="60">
        <v>0</v>
      </c>
      <c r="F13" s="69">
        <f>E13/E22*100</f>
        <v>0</v>
      </c>
      <c r="G13" s="60">
        <f t="shared" ref="G13:G21" si="0">C13+E13</f>
        <v>7193174</v>
      </c>
      <c r="H13" s="69">
        <f>G13/G22*100</f>
        <v>1.7875966716748186</v>
      </c>
    </row>
    <row r="14" spans="1:8" x14ac:dyDescent="0.25">
      <c r="A14" s="15" t="s">
        <v>30</v>
      </c>
      <c r="B14" s="7" t="s">
        <v>24</v>
      </c>
      <c r="C14" s="60">
        <v>28566862</v>
      </c>
      <c r="D14" s="70">
        <f>C14/C22*100</f>
        <v>9.3769465681724622</v>
      </c>
      <c r="E14" s="60">
        <v>0</v>
      </c>
      <c r="F14" s="69">
        <f>E14/E22*100</f>
        <v>0</v>
      </c>
      <c r="G14" s="60">
        <f t="shared" si="0"/>
        <v>28566862</v>
      </c>
      <c r="H14" s="69">
        <f>G14/G22*100</f>
        <v>7.0992342784136522</v>
      </c>
    </row>
    <row r="15" spans="1:8" ht="16.5" customHeight="1" x14ac:dyDescent="0.25">
      <c r="A15" s="15" t="s">
        <v>31</v>
      </c>
      <c r="B15" s="7" t="s">
        <v>2</v>
      </c>
      <c r="C15" s="60">
        <v>34302099</v>
      </c>
      <c r="D15" s="70">
        <f>C15/C22*100</f>
        <v>11.259512840407954</v>
      </c>
      <c r="E15" s="60">
        <v>6301037</v>
      </c>
      <c r="F15" s="69">
        <f>E15/E22*100</f>
        <v>6.4464939489098354</v>
      </c>
      <c r="G15" s="60">
        <f t="shared" si="0"/>
        <v>40603136</v>
      </c>
      <c r="H15" s="69">
        <f>G15/G22*100</f>
        <v>10.090403870830873</v>
      </c>
    </row>
    <row r="16" spans="1:8" ht="16.5" customHeight="1" x14ac:dyDescent="0.25">
      <c r="A16" s="15" t="s">
        <v>32</v>
      </c>
      <c r="B16" s="7" t="s">
        <v>3</v>
      </c>
      <c r="C16" s="60">
        <v>47154841</v>
      </c>
      <c r="D16" s="70">
        <f>C16/C22*100</f>
        <v>15.478368764748055</v>
      </c>
      <c r="E16" s="60">
        <v>0</v>
      </c>
      <c r="F16" s="69">
        <f>E16/E22*100</f>
        <v>0</v>
      </c>
      <c r="G16" s="60">
        <f t="shared" si="0"/>
        <v>47154841</v>
      </c>
      <c r="H16" s="69">
        <f>G16/G22*100</f>
        <v>11.71858720850563</v>
      </c>
    </row>
    <row r="17" spans="1:8" ht="16.5" customHeight="1" x14ac:dyDescent="0.25">
      <c r="A17" s="15" t="s">
        <v>33</v>
      </c>
      <c r="B17" s="7" t="s">
        <v>4</v>
      </c>
      <c r="C17" s="60">
        <v>20199512</v>
      </c>
      <c r="D17" s="70">
        <f>C17/C22*100</f>
        <v>6.6304008024107963</v>
      </c>
      <c r="E17" s="60">
        <v>19985893</v>
      </c>
      <c r="F17" s="69">
        <f>E17/E22*100</f>
        <v>20.447259441272831</v>
      </c>
      <c r="G17" s="60">
        <f t="shared" si="0"/>
        <v>40185405</v>
      </c>
      <c r="H17" s="69">
        <f>G17/G22*100</f>
        <v>9.9865923204283131</v>
      </c>
    </row>
    <row r="18" spans="1:8" ht="16.5" customHeight="1" x14ac:dyDescent="0.25">
      <c r="A18" s="15" t="s">
        <v>34</v>
      </c>
      <c r="B18" s="7" t="s">
        <v>5</v>
      </c>
      <c r="C18" s="60">
        <v>49302087</v>
      </c>
      <c r="D18" s="70">
        <f>C18/C22*100</f>
        <v>16.183192802149225</v>
      </c>
      <c r="E18" s="60">
        <v>3365710</v>
      </c>
      <c r="F18" s="69">
        <f>E18/E22*100</f>
        <v>3.4434060851865054</v>
      </c>
      <c r="G18" s="60">
        <f t="shared" si="0"/>
        <v>52667797</v>
      </c>
      <c r="H18" s="69">
        <f>G18/G22*100</f>
        <v>13.088627999495769</v>
      </c>
    </row>
    <row r="19" spans="1:8" ht="16.5" customHeight="1" x14ac:dyDescent="0.25">
      <c r="A19" s="15" t="s">
        <v>35</v>
      </c>
      <c r="B19" s="7" t="s">
        <v>6</v>
      </c>
      <c r="C19" s="60">
        <v>24861075</v>
      </c>
      <c r="D19" s="70">
        <f>C19/C22*100</f>
        <v>8.1605383154204407</v>
      </c>
      <c r="E19" s="60">
        <v>10827717</v>
      </c>
      <c r="F19" s="69">
        <f>E19/E22*100</f>
        <v>11.077670567718958</v>
      </c>
      <c r="G19" s="60">
        <f t="shared" si="0"/>
        <v>35688792</v>
      </c>
      <c r="H19" s="69">
        <f>G19/G22*100</f>
        <v>8.8691258956470254</v>
      </c>
    </row>
    <row r="20" spans="1:8" ht="16.5" customHeight="1" x14ac:dyDescent="0.25">
      <c r="A20" s="15" t="s">
        <v>36</v>
      </c>
      <c r="B20" s="7" t="s">
        <v>7</v>
      </c>
      <c r="C20" s="60">
        <v>20007809</v>
      </c>
      <c r="D20" s="70">
        <f>C20/C22*100</f>
        <v>6.5674751374232176</v>
      </c>
      <c r="E20" s="60">
        <v>26705395</v>
      </c>
      <c r="F20" s="69">
        <f>E20/E22*100</f>
        <v>27.321878489325957</v>
      </c>
      <c r="G20" s="60">
        <f t="shared" si="0"/>
        <v>46713204</v>
      </c>
      <c r="H20" s="69">
        <f>G20/G22*100</f>
        <v>11.60883470824796</v>
      </c>
    </row>
    <row r="21" spans="1:8" ht="16.5" customHeight="1" x14ac:dyDescent="0.25">
      <c r="A21" s="15" t="s">
        <v>37</v>
      </c>
      <c r="B21" s="7" t="s">
        <v>67</v>
      </c>
      <c r="C21" s="60">
        <v>298959</v>
      </c>
      <c r="D21" s="70">
        <f>C21/C22*100</f>
        <v>9.8131974351060011E-2</v>
      </c>
      <c r="E21" s="60">
        <v>27317320</v>
      </c>
      <c r="F21" s="69">
        <f>E21/E22*100</f>
        <v>27.947929536111854</v>
      </c>
      <c r="G21" s="60">
        <f t="shared" si="0"/>
        <v>27616279</v>
      </c>
      <c r="H21" s="69">
        <f>G21/G22*100</f>
        <v>6.8630021217953558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304649939</v>
      </c>
      <c r="D22" s="10">
        <f t="shared" si="1"/>
        <v>99.999999999999986</v>
      </c>
      <c r="E22" s="10">
        <f t="shared" si="1"/>
        <v>97743627</v>
      </c>
      <c r="F22" s="26">
        <f t="shared" si="1"/>
        <v>100</v>
      </c>
      <c r="G22" s="10">
        <f t="shared" si="1"/>
        <v>402393566.39999998</v>
      </c>
      <c r="H22" s="26">
        <f t="shared" si="1"/>
        <v>100.00000000000001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8" t="s">
        <v>87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0"/>
      <c r="C29" s="53"/>
      <c r="D29" s="18"/>
    </row>
    <row r="30" spans="1:8" x14ac:dyDescent="0.25">
      <c r="A30" s="18"/>
      <c r="B30" s="40"/>
      <c r="C30" s="18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2"/>
      <c r="C42" s="6"/>
      <c r="D42" s="40"/>
      <c r="E42" s="16"/>
      <c r="F42" s="16"/>
      <c r="G42" s="16"/>
      <c r="H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18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3"/>
      <c r="C55" s="18"/>
      <c r="D55" s="18"/>
      <c r="E55" s="16"/>
      <c r="F55" s="16"/>
      <c r="G55" s="16"/>
      <c r="H55" s="16"/>
    </row>
    <row r="56" spans="1:8" x14ac:dyDescent="0.25">
      <c r="A56" s="16"/>
      <c r="B56" s="41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5" t="s">
        <v>58</v>
      </c>
      <c r="B7" s="78" t="s">
        <v>10</v>
      </c>
      <c r="C7" s="73" t="s">
        <v>54</v>
      </c>
      <c r="D7" s="73"/>
      <c r="E7" s="73"/>
      <c r="F7" s="73"/>
      <c r="G7" s="73"/>
      <c r="H7" s="73" t="s">
        <v>55</v>
      </c>
      <c r="I7" s="73"/>
      <c r="J7" s="73"/>
      <c r="K7" s="73"/>
      <c r="L7" s="74"/>
    </row>
    <row r="8" spans="1:12" s="27" customFormat="1" ht="21.75" customHeight="1" x14ac:dyDescent="0.25">
      <c r="A8" s="76"/>
      <c r="B8" s="79"/>
      <c r="C8" s="82" t="s">
        <v>26</v>
      </c>
      <c r="D8" s="82"/>
      <c r="E8" s="83" t="s">
        <v>59</v>
      </c>
      <c r="F8" s="79" t="s">
        <v>57</v>
      </c>
      <c r="G8" s="79"/>
      <c r="H8" s="82" t="s">
        <v>26</v>
      </c>
      <c r="I8" s="82"/>
      <c r="J8" s="83" t="s">
        <v>60</v>
      </c>
      <c r="K8" s="79" t="s">
        <v>57</v>
      </c>
      <c r="L8" s="81"/>
    </row>
    <row r="9" spans="1:12" ht="19.5" customHeight="1" thickBot="1" x14ac:dyDescent="0.3">
      <c r="A9" s="77"/>
      <c r="B9" s="80"/>
      <c r="C9" s="49" t="s">
        <v>64</v>
      </c>
      <c r="D9" s="49" t="s">
        <v>73</v>
      </c>
      <c r="E9" s="84"/>
      <c r="F9" s="33" t="s">
        <v>66</v>
      </c>
      <c r="G9" s="33" t="s">
        <v>74</v>
      </c>
      <c r="H9" s="49" t="s">
        <v>64</v>
      </c>
      <c r="I9" s="49" t="s">
        <v>73</v>
      </c>
      <c r="J9" s="84"/>
      <c r="K9" s="33" t="s">
        <v>66</v>
      </c>
      <c r="L9" s="34" t="s">
        <v>74</v>
      </c>
    </row>
    <row r="10" spans="1:12" ht="16.5" customHeight="1" x14ac:dyDescent="0.25">
      <c r="A10" s="52" t="s">
        <v>27</v>
      </c>
      <c r="B10" s="7" t="s">
        <v>62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71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65</v>
      </c>
      <c r="C24" s="60">
        <v>1763207</v>
      </c>
      <c r="D24" s="60"/>
      <c r="E24" s="44">
        <f>IFERROR((D24-C24)/C24*100, "-")</f>
        <v>-100</v>
      </c>
      <c r="F24" s="44" t="s">
        <v>71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70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67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5" t="s">
        <v>58</v>
      </c>
      <c r="B8" s="78" t="s">
        <v>85</v>
      </c>
      <c r="C8" s="73" t="s">
        <v>77</v>
      </c>
      <c r="D8" s="73"/>
      <c r="E8" s="73" t="s">
        <v>76</v>
      </c>
      <c r="F8" s="73"/>
      <c r="G8" s="73" t="s">
        <v>78</v>
      </c>
      <c r="H8" s="74"/>
    </row>
    <row r="9" spans="1:8" ht="21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</row>
    <row r="10" spans="1:8" ht="18.75" customHeight="1" thickBot="1" x14ac:dyDescent="0.3">
      <c r="A10" s="77"/>
      <c r="B10" s="80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</row>
    <row r="11" spans="1:8" x14ac:dyDescent="0.25">
      <c r="A11" s="15" t="s">
        <v>27</v>
      </c>
      <c r="B11" s="7" t="s">
        <v>12</v>
      </c>
      <c r="C11" s="60">
        <v>12397097.59</v>
      </c>
      <c r="D11" s="70">
        <f t="shared" ref="D11:D25" si="0">C11/C$26*100</f>
        <v>7.827303686496152</v>
      </c>
      <c r="E11" s="60">
        <v>0</v>
      </c>
      <c r="F11" s="71">
        <f t="shared" ref="F11:F25" si="1">E11/E$26*100</f>
        <v>0</v>
      </c>
      <c r="G11" s="60">
        <f>C11+E11</f>
        <v>12397097.59</v>
      </c>
      <c r="H11" s="71">
        <f t="shared" ref="H11:H25" si="2">G11/G$26*100</f>
        <v>7.0738237406328812</v>
      </c>
    </row>
    <row r="12" spans="1:8" x14ac:dyDescent="0.25">
      <c r="A12" s="15" t="s">
        <v>28</v>
      </c>
      <c r="B12" s="7" t="s">
        <v>81</v>
      </c>
      <c r="C12" s="72">
        <v>12729186.439999999</v>
      </c>
      <c r="D12" s="70">
        <f t="shared" si="0"/>
        <v>8.0369785931409155</v>
      </c>
      <c r="E12" s="60">
        <v>0</v>
      </c>
      <c r="F12" s="71">
        <f t="shared" si="1"/>
        <v>0</v>
      </c>
      <c r="G12" s="60">
        <f>C12+E12</f>
        <v>12729186.439999999</v>
      </c>
      <c r="H12" s="71">
        <f t="shared" si="2"/>
        <v>7.2633147060846959</v>
      </c>
    </row>
    <row r="13" spans="1:8" x14ac:dyDescent="0.25">
      <c r="A13" s="15" t="s">
        <v>29</v>
      </c>
      <c r="B13" s="7" t="s">
        <v>13</v>
      </c>
      <c r="C13" s="60">
        <v>17767855.670000002</v>
      </c>
      <c r="D13" s="70">
        <f t="shared" si="0"/>
        <v>11.21830341152639</v>
      </c>
      <c r="E13" s="60">
        <v>0</v>
      </c>
      <c r="F13" s="71">
        <f t="shared" si="1"/>
        <v>0</v>
      </c>
      <c r="G13" s="60">
        <f t="shared" ref="G13:G25" si="3">C13+E13</f>
        <v>17767855.670000002</v>
      </c>
      <c r="H13" s="71">
        <f t="shared" si="2"/>
        <v>10.138395567682593</v>
      </c>
    </row>
    <row r="14" spans="1:8" x14ac:dyDescent="0.25">
      <c r="A14" s="15" t="s">
        <v>30</v>
      </c>
      <c r="B14" s="7" t="s">
        <v>14</v>
      </c>
      <c r="C14" s="60">
        <v>17912110.219999999</v>
      </c>
      <c r="D14" s="70">
        <f t="shared" si="0"/>
        <v>11.309383131018121</v>
      </c>
      <c r="E14" s="60">
        <v>501787.96</v>
      </c>
      <c r="F14" s="71">
        <f t="shared" si="1"/>
        <v>2.9743696225361114</v>
      </c>
      <c r="G14" s="60">
        <f t="shared" si="3"/>
        <v>18413898.18</v>
      </c>
      <c r="H14" s="71">
        <f t="shared" si="2"/>
        <v>10.507029500868889</v>
      </c>
    </row>
    <row r="15" spans="1:8" x14ac:dyDescent="0.25">
      <c r="A15" s="15" t="s">
        <v>31</v>
      </c>
      <c r="B15" s="7" t="s">
        <v>23</v>
      </c>
      <c r="C15" s="60">
        <v>7745042.4441</v>
      </c>
      <c r="D15" s="70">
        <f t="shared" si="0"/>
        <v>4.8900800235430832</v>
      </c>
      <c r="E15" s="60">
        <v>0</v>
      </c>
      <c r="F15" s="71">
        <f t="shared" si="1"/>
        <v>0</v>
      </c>
      <c r="G15" s="60">
        <f t="shared" si="3"/>
        <v>7745042.4441</v>
      </c>
      <c r="H15" s="71">
        <f t="shared" si="2"/>
        <v>4.4193461183589742</v>
      </c>
    </row>
    <row r="16" spans="1:8" x14ac:dyDescent="0.25">
      <c r="A16" s="15" t="s">
        <v>32</v>
      </c>
      <c r="B16" s="7" t="s">
        <v>16</v>
      </c>
      <c r="C16" s="60">
        <v>10927.9</v>
      </c>
      <c r="D16" s="70">
        <f t="shared" si="0"/>
        <v>6.8996788429461177E-3</v>
      </c>
      <c r="E16" s="60">
        <v>14266555.630000001</v>
      </c>
      <c r="F16" s="71">
        <f t="shared" si="1"/>
        <v>84.565619478182654</v>
      </c>
      <c r="G16" s="60">
        <f t="shared" si="3"/>
        <v>14277483.530000001</v>
      </c>
      <c r="H16" s="71">
        <f t="shared" si="2"/>
        <v>8.1467780033027051</v>
      </c>
    </row>
    <row r="17" spans="1:8" x14ac:dyDescent="0.25">
      <c r="A17" s="15" t="s">
        <v>33</v>
      </c>
      <c r="B17" s="7" t="s">
        <v>17</v>
      </c>
      <c r="C17" s="60">
        <v>3308019.94</v>
      </c>
      <c r="D17" s="70">
        <f t="shared" si="0"/>
        <v>2.0886240899039969</v>
      </c>
      <c r="E17" s="60">
        <v>0</v>
      </c>
      <c r="F17" s="71">
        <f t="shared" si="1"/>
        <v>0</v>
      </c>
      <c r="G17" s="60">
        <f t="shared" si="3"/>
        <v>3308019.94</v>
      </c>
      <c r="H17" s="71">
        <f t="shared" si="2"/>
        <v>1.8875668128106557</v>
      </c>
    </row>
    <row r="18" spans="1:8" x14ac:dyDescent="0.25">
      <c r="A18" s="15" t="s">
        <v>34</v>
      </c>
      <c r="B18" s="7" t="s">
        <v>18</v>
      </c>
      <c r="C18" s="60">
        <v>8514298.0399999991</v>
      </c>
      <c r="D18" s="70">
        <f t="shared" si="0"/>
        <v>5.3757741239511336</v>
      </c>
      <c r="E18" s="60">
        <v>0</v>
      </c>
      <c r="F18" s="71">
        <f t="shared" si="1"/>
        <v>0</v>
      </c>
      <c r="G18" s="60">
        <f t="shared" si="3"/>
        <v>8514298.0399999991</v>
      </c>
      <c r="H18" s="71">
        <f t="shared" si="2"/>
        <v>4.8582858344810376</v>
      </c>
    </row>
    <row r="19" spans="1:8" x14ac:dyDescent="0.25">
      <c r="A19" s="15" t="s">
        <v>35</v>
      </c>
      <c r="B19" s="7" t="s">
        <v>19</v>
      </c>
      <c r="C19" s="60">
        <v>12717862.07</v>
      </c>
      <c r="D19" s="70">
        <f t="shared" si="0"/>
        <v>8.029828590295109</v>
      </c>
      <c r="E19" s="60">
        <v>0</v>
      </c>
      <c r="F19" s="71">
        <f t="shared" si="1"/>
        <v>0</v>
      </c>
      <c r="G19" s="60">
        <f t="shared" si="3"/>
        <v>12717862.07</v>
      </c>
      <c r="H19" s="71">
        <f t="shared" si="2"/>
        <v>7.2568529841556613</v>
      </c>
    </row>
    <row r="20" spans="1:8" x14ac:dyDescent="0.25">
      <c r="A20" s="15" t="s">
        <v>36</v>
      </c>
      <c r="B20" s="7" t="s">
        <v>11</v>
      </c>
      <c r="C20" s="60">
        <v>17537014.379999999</v>
      </c>
      <c r="D20" s="70">
        <f t="shared" si="0"/>
        <v>11.072554387039396</v>
      </c>
      <c r="E20" s="60">
        <v>0</v>
      </c>
      <c r="F20" s="71">
        <f t="shared" si="1"/>
        <v>0</v>
      </c>
      <c r="G20" s="60">
        <f t="shared" si="3"/>
        <v>17537014.379999999</v>
      </c>
      <c r="H20" s="71">
        <f t="shared" si="2"/>
        <v>10.006676785470416</v>
      </c>
    </row>
    <row r="21" spans="1:8" x14ac:dyDescent="0.25">
      <c r="A21" s="15" t="s">
        <v>37</v>
      </c>
      <c r="B21" s="7" t="s">
        <v>15</v>
      </c>
      <c r="C21" s="60">
        <v>7978973.1299999999</v>
      </c>
      <c r="D21" s="70">
        <f t="shared" si="0"/>
        <v>5.037779636846655</v>
      </c>
      <c r="E21" s="60">
        <v>0</v>
      </c>
      <c r="F21" s="71">
        <f t="shared" si="1"/>
        <v>0</v>
      </c>
      <c r="G21" s="60">
        <f t="shared" si="3"/>
        <v>7978973.1299999999</v>
      </c>
      <c r="H21" s="71">
        <f t="shared" si="2"/>
        <v>4.5528277198038776</v>
      </c>
    </row>
    <row r="22" spans="1:8" x14ac:dyDescent="0.25">
      <c r="A22" s="15" t="s">
        <v>38</v>
      </c>
      <c r="B22" s="7" t="s">
        <v>65</v>
      </c>
      <c r="C22" s="60">
        <v>5491239.4000000004</v>
      </c>
      <c r="D22" s="70">
        <f t="shared" si="0"/>
        <v>3.4670694561381539</v>
      </c>
      <c r="E22" s="60">
        <v>0</v>
      </c>
      <c r="F22" s="71">
        <f t="shared" si="1"/>
        <v>0</v>
      </c>
      <c r="G22" s="60">
        <f t="shared" si="3"/>
        <v>5491239.4000000004</v>
      </c>
      <c r="H22" s="71">
        <f t="shared" si="2"/>
        <v>3.1333188555805074</v>
      </c>
    </row>
    <row r="23" spans="1:8" x14ac:dyDescent="0.25">
      <c r="A23" s="15" t="s">
        <v>39</v>
      </c>
      <c r="B23" s="7" t="s">
        <v>22</v>
      </c>
      <c r="C23" s="60">
        <v>2932558.13</v>
      </c>
      <c r="D23" s="70">
        <f t="shared" si="0"/>
        <v>1.8515642790719746</v>
      </c>
      <c r="E23" s="60">
        <v>0</v>
      </c>
      <c r="F23" s="71">
        <f t="shared" si="1"/>
        <v>0</v>
      </c>
      <c r="G23" s="60">
        <f t="shared" si="3"/>
        <v>2932558.13</v>
      </c>
      <c r="H23" s="71">
        <f t="shared" si="2"/>
        <v>1.6733270969418874</v>
      </c>
    </row>
    <row r="24" spans="1:8" x14ac:dyDescent="0.25">
      <c r="A24" s="15" t="s">
        <v>40</v>
      </c>
      <c r="B24" s="7" t="s">
        <v>20</v>
      </c>
      <c r="C24" s="60">
        <v>8242654.4699999997</v>
      </c>
      <c r="D24" s="70">
        <f t="shared" si="0"/>
        <v>5.2042632762355296</v>
      </c>
      <c r="E24" s="60">
        <v>0</v>
      </c>
      <c r="F24" s="71">
        <f t="shared" si="1"/>
        <v>0</v>
      </c>
      <c r="G24" s="60">
        <f t="shared" si="3"/>
        <v>8242654.4699999997</v>
      </c>
      <c r="H24" s="71">
        <f t="shared" si="2"/>
        <v>4.7032851401244589</v>
      </c>
    </row>
    <row r="25" spans="1:8" x14ac:dyDescent="0.25">
      <c r="A25" s="15" t="s">
        <v>41</v>
      </c>
      <c r="B25" s="7" t="s">
        <v>25</v>
      </c>
      <c r="C25" s="60">
        <v>23097894.34</v>
      </c>
      <c r="D25" s="70">
        <f t="shared" si="0"/>
        <v>14.583593635950445</v>
      </c>
      <c r="E25" s="60">
        <v>2102053.29</v>
      </c>
      <c r="F25" s="71">
        <f t="shared" si="1"/>
        <v>12.460010899281224</v>
      </c>
      <c r="G25" s="60">
        <f t="shared" si="3"/>
        <v>25199947.629999999</v>
      </c>
      <c r="H25" s="71">
        <f t="shared" si="2"/>
        <v>14.379171133700765</v>
      </c>
    </row>
    <row r="26" spans="1:8" x14ac:dyDescent="0.25">
      <c r="A26" s="3"/>
      <c r="B26" s="4" t="s">
        <v>56</v>
      </c>
      <c r="C26" s="64">
        <f>SUM(C11:C25)</f>
        <v>158382734.16409999</v>
      </c>
      <c r="D26" s="29">
        <f t="shared" ref="D26:H26" si="4">SUM(D11:D25)</f>
        <v>100</v>
      </c>
      <c r="E26" s="64">
        <f t="shared" si="4"/>
        <v>16870396.880000003</v>
      </c>
      <c r="F26" s="30">
        <f t="shared" si="4"/>
        <v>100</v>
      </c>
      <c r="G26" s="64">
        <f t="shared" si="4"/>
        <v>175253131.04409999</v>
      </c>
      <c r="H26" s="30">
        <f t="shared" si="4"/>
        <v>100.00000000000001</v>
      </c>
    </row>
    <row r="27" spans="1:8" x14ac:dyDescent="0.25">
      <c r="C27" s="31"/>
      <c r="D27" s="31"/>
      <c r="E27" s="31"/>
      <c r="F27" s="31"/>
      <c r="G27" s="31"/>
      <c r="H27" s="31"/>
    </row>
    <row r="28" spans="1:8" x14ac:dyDescent="0.25">
      <c r="D28" s="47"/>
    </row>
    <row r="29" spans="1:8" x14ac:dyDescent="0.25">
      <c r="B29" s="48" t="s">
        <v>88</v>
      </c>
    </row>
    <row r="30" spans="1:8" x14ac:dyDescent="0.25">
      <c r="C30" s="9"/>
      <c r="E30" s="9"/>
      <c r="G30" s="9"/>
    </row>
    <row r="31" spans="1:8" x14ac:dyDescent="0.25">
      <c r="C31" s="6"/>
    </row>
    <row r="33" spans="2:7" x14ac:dyDescent="0.25">
      <c r="C33" s="6"/>
      <c r="D33" s="6"/>
      <c r="E33" s="18"/>
      <c r="G33" s="18"/>
    </row>
    <row r="34" spans="2:7" x14ac:dyDescent="0.25">
      <c r="C34" s="37"/>
    </row>
    <row r="36" spans="2:7" x14ac:dyDescent="0.25">
      <c r="C36" s="50"/>
    </row>
    <row r="37" spans="2:7" x14ac:dyDescent="0.25">
      <c r="C37" s="50"/>
    </row>
    <row r="43" spans="2:7" x14ac:dyDescent="0.25">
      <c r="B43" s="17"/>
      <c r="C43" s="18"/>
    </row>
    <row r="44" spans="2:7" x14ac:dyDescent="0.25">
      <c r="B44" s="17"/>
      <c r="C44" s="18"/>
    </row>
    <row r="45" spans="2:7" x14ac:dyDescent="0.25">
      <c r="B45" s="17"/>
      <c r="C45" s="18"/>
    </row>
    <row r="46" spans="2:7" x14ac:dyDescent="0.25">
      <c r="B46" s="17"/>
      <c r="C46" s="18"/>
    </row>
    <row r="47" spans="2:7" x14ac:dyDescent="0.25">
      <c r="B47" s="17"/>
      <c r="C47" s="18"/>
    </row>
    <row r="48" spans="2:7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7"/>
      <c r="C55" s="18"/>
    </row>
    <row r="56" spans="2:3" x14ac:dyDescent="0.25">
      <c r="B56" s="18"/>
      <c r="C56" s="6"/>
    </row>
    <row r="57" spans="2:3" x14ac:dyDescent="0.25">
      <c r="B57" s="18"/>
      <c r="C57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4 G30 E17:E25 E11:E15 E30 C33:D33 C30:C31 G11:G2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5" t="s">
        <v>58</v>
      </c>
      <c r="B7" s="78" t="s">
        <v>10</v>
      </c>
      <c r="C7" s="73" t="s">
        <v>54</v>
      </c>
      <c r="D7" s="73"/>
      <c r="E7" s="73"/>
      <c r="F7" s="73"/>
      <c r="G7" s="73"/>
      <c r="H7" s="73" t="s">
        <v>55</v>
      </c>
      <c r="I7" s="73"/>
      <c r="J7" s="73"/>
      <c r="K7" s="73"/>
      <c r="L7" s="74"/>
    </row>
    <row r="8" spans="1:12" ht="21" customHeight="1" x14ac:dyDescent="0.25">
      <c r="A8" s="76"/>
      <c r="B8" s="79"/>
      <c r="C8" s="82" t="s">
        <v>26</v>
      </c>
      <c r="D8" s="82"/>
      <c r="E8" s="83" t="s">
        <v>59</v>
      </c>
      <c r="F8" s="79" t="s">
        <v>57</v>
      </c>
      <c r="G8" s="79"/>
      <c r="H8" s="82" t="s">
        <v>26</v>
      </c>
      <c r="I8" s="82"/>
      <c r="J8" s="83" t="s">
        <v>60</v>
      </c>
      <c r="K8" s="79" t="s">
        <v>57</v>
      </c>
      <c r="L8" s="81"/>
    </row>
    <row r="9" spans="1:12" ht="18.75" customHeight="1" thickBot="1" x14ac:dyDescent="0.3">
      <c r="A9" s="77"/>
      <c r="B9" s="80"/>
      <c r="C9" s="49" t="s">
        <v>64</v>
      </c>
      <c r="D9" s="49" t="s">
        <v>73</v>
      </c>
      <c r="E9" s="84"/>
      <c r="F9" s="33" t="s">
        <v>66</v>
      </c>
      <c r="G9" s="33" t="s">
        <v>74</v>
      </c>
      <c r="H9" s="61" t="s">
        <v>64</v>
      </c>
      <c r="I9" s="61" t="s">
        <v>73</v>
      </c>
      <c r="J9" s="84"/>
      <c r="K9" s="33" t="s">
        <v>66</v>
      </c>
      <c r="L9" s="34" t="s">
        <v>74</v>
      </c>
    </row>
    <row r="10" spans="1:12" x14ac:dyDescent="0.25">
      <c r="A10" s="15" t="s">
        <v>27</v>
      </c>
      <c r="B10" s="7" t="s">
        <v>62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71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0">
        <v>3457671</v>
      </c>
      <c r="D28" s="60"/>
      <c r="E28" s="44">
        <f t="shared" si="0"/>
        <v>-2.9023985855764547</v>
      </c>
      <c r="F28" s="44" t="s">
        <v>71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71</v>
      </c>
      <c r="G32" s="45" t="s">
        <v>71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71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2021-12-27T12:18:35Z</dcterms:modified>
</cp:coreProperties>
</file>