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F37" i="25" l="1"/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<sst xmlns="http://schemas.openxmlformats.org/spreadsheetml/2006/main" count="185" uniqueCount="62">
  <si>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</si>
  <si>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</si>
  <si>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</si>
  <si>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</si>
  <si>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</si>
  <si>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</si>
  <si>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</si>
  <si>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</si>
  <si>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</si>
  <si>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</si>
  <si>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</si>
  <si>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</si>
  <si>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</si>
  <si>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</si>
  <si>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</si>
  <si>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</si>
  <si>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</si>
  <si>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</si>
  <si>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</si>
  <si>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</si>
  <si>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</si>
  <si>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</si>
  <si>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</si>
  <si>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</si>
  <si>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</si>
  <si>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</si>
  <si>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</si>
  <si>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</si>
  <si>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</si>
  <si>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</si>
  <si>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</si>
  <si>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</si>
  <si>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</si>
  <si>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</si>
  <si>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</si>
  <si>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</si>
  <si>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</si>
  <si>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</si>
  <si>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</si>
  <si>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</si>
  <si>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</si>
  <si>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</si>
  <si>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</si>
  <si>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</si>
  <si>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</si>
  <si>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</si>
  <si>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</si>
  <si>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</si>
  <si>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</si>
  <si>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</si>
  <si>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</si>
  <si>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</si>
  <si>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</si>
  <si>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</si>
  <si>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</si>
  <si>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</si>
  <si>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I-IX-2019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</si>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</sst>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  <xf numFmtId="0" fontId="1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26" applyNumberFormat="0" applyAlignment="0" applyProtection="0"/>
    <xf numFmtId="0" fontId="19" fillId="23" borderId="27" applyNumberFormat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26" applyNumberFormat="0" applyAlignment="0" applyProtection="0"/>
    <xf numFmtId="0" fontId="28" fillId="0" borderId="31" applyNumberFormat="0" applyFill="0" applyAlignment="0" applyProtection="0"/>
    <xf numFmtId="0" fontId="12" fillId="0" borderId="0"/>
    <xf numFmtId="0" fontId="29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20" fillId="25" borderId="32" applyNumberFormat="0" applyFont="0" applyAlignment="0" applyProtection="0"/>
    <xf numFmtId="0" fontId="31" fillId="22" borderId="33" applyNumberFormat="0" applyAlignment="0" applyProtection="0"/>
    <xf numFmtId="0" fontId="12" fillId="0" borderId="0"/>
    <xf numFmtId="0" fontId="32" fillId="0" borderId="0" applyNumberFormat="0" applyFill="0" applyBorder="0" applyAlignment="0" applyProtection="0"/>
    <xf numFmtId="0" fontId="33" fillId="0" borderId="34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18" fillId="22" borderId="26" applyNumberFormat="0" applyAlignment="0" applyProtection="0"/>
    <xf numFmtId="0" fontId="20" fillId="25" borderId="32" applyNumberFormat="0" applyFont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1" fillId="0" borderId="0"/>
    <xf numFmtId="0" fontId="20" fillId="25" borderId="32" applyNumberFormat="0" applyFont="0" applyAlignment="0" applyProtection="0"/>
    <xf numFmtId="0" fontId="20" fillId="25" borderId="32" applyNumberFormat="0" applyFont="0" applyAlignment="0" applyProtection="0"/>
    <xf numFmtId="0" fontId="33" fillId="0" borderId="34" applyNumberFormat="0" applyFill="0" applyAlignment="0" applyProtection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31" fillId="22" borderId="33" applyNumberFormat="0" applyAlignment="0" applyProtection="0"/>
    <xf numFmtId="0" fontId="27" fillId="9" borderId="26" applyNumberFormat="0" applyAlignment="0" applyProtection="0"/>
    <xf numFmtId="0" fontId="31" fillId="22" borderId="33" applyNumberFormat="0" applyAlignment="0" applyProtection="0"/>
    <xf numFmtId="0" fontId="27" fillId="9" borderId="26" applyNumberFormat="0" applyAlignment="0" applyProtection="0"/>
    <xf numFmtId="0" fontId="1" fillId="0" borderId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33" fillId="0" borderId="34" applyNumberFormat="0" applyFill="0" applyAlignment="0" applyProtection="0"/>
    <xf numFmtId="9" fontId="6" fillId="0" borderId="0" applyFont="0" applyFill="0" applyBorder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6" fillId="0" borderId="0"/>
    <xf numFmtId="0" fontId="12" fillId="0" borderId="0"/>
  </cellStyleXfs>
  <cellXfs count="80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23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280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alculation 2 2" xfId="249"/>
    <cellStyle name="Calculation 2 3" xfId="271"/>
    <cellStyle name="Calculation 2 4" xfId="242"/>
    <cellStyle name="Calculation 3" xfId="230"/>
    <cellStyle name="Calculation 3 2" xfId="248"/>
    <cellStyle name="Calculation 3 3" xfId="270"/>
    <cellStyle name="Calculation 3 4" xfId="241"/>
    <cellStyle name="Calculation 4" xfId="233"/>
    <cellStyle name="Check Cell 2" xfId="39"/>
    <cellStyle name="Comma 2" xfId="40"/>
    <cellStyle name="Euro" xfId="41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Input 2 2" xfId="251"/>
    <cellStyle name="Input 2 3" xfId="273"/>
    <cellStyle name="Input 2 4" xfId="246"/>
    <cellStyle name="Input 3" xfId="231"/>
    <cellStyle name="Input 3 2" xfId="250"/>
    <cellStyle name="Input 3 3" xfId="272"/>
    <cellStyle name="Input 3 4" xfId="244"/>
    <cellStyle name="Input 4" xfId="232"/>
    <cellStyle name="Linked Cell 2" xfId="49"/>
    <cellStyle name="MAND_x000d_CHECK.COMMAND_x000e_RENAME.COMMAND_x0008_SHOW.BAR_x000b_DELETE.MENU_x000e_DELETE.COMMAND_x000e_GET.CHA" xfId="50"/>
    <cellStyle name="Neutral 2" xfId="51"/>
    <cellStyle name="Normal" xfId="0" builtinId="0"/>
    <cellStyle name="Normal 10" xfId="52"/>
    <cellStyle name="Normal 100" xfId="53"/>
    <cellStyle name="Normal 101" xfId="54"/>
    <cellStyle name="Normal 102" xfId="55"/>
    <cellStyle name="Normal 103" xfId="56"/>
    <cellStyle name="Normal 104" xfId="57"/>
    <cellStyle name="Normal 105" xfId="58"/>
    <cellStyle name="Normal 106" xfId="59"/>
    <cellStyle name="Normal 107" xfId="60"/>
    <cellStyle name="Normal 108" xfId="61"/>
    <cellStyle name="Normal 109" xfId="62"/>
    <cellStyle name="Normal 11" xfId="63"/>
    <cellStyle name="Normal 110" xfId="64"/>
    <cellStyle name="Normal 111" xfId="65"/>
    <cellStyle name="Normal 112" xfId="66"/>
    <cellStyle name="Normal 113" xfId="67"/>
    <cellStyle name="Normal 114" xfId="68"/>
    <cellStyle name="Normal 115" xfId="69"/>
    <cellStyle name="Normal 116" xfId="70"/>
    <cellStyle name="Normal 117" xfId="71"/>
    <cellStyle name="Normal 118" xfId="72"/>
    <cellStyle name="Normal 119" xfId="73"/>
    <cellStyle name="Normal 12" xfId="74"/>
    <cellStyle name="Normal 120" xfId="75"/>
    <cellStyle name="Normal 121" xfId="76"/>
    <cellStyle name="Normal 122" xfId="77"/>
    <cellStyle name="Normal 123" xfId="78"/>
    <cellStyle name="Normal 124" xfId="79"/>
    <cellStyle name="Normal 125" xfId="80"/>
    <cellStyle name="Normal 126" xfId="81"/>
    <cellStyle name="Normal 127" xfId="82"/>
    <cellStyle name="Normal 128" xfId="83"/>
    <cellStyle name="Normal 129" xfId="84"/>
    <cellStyle name="Normal 13" xfId="85"/>
    <cellStyle name="Normal 130" xfId="86"/>
    <cellStyle name="Normal 131" xfId="87"/>
    <cellStyle name="Normal 132" xfId="88"/>
    <cellStyle name="Normal 133" xfId="89"/>
    <cellStyle name="Normal 134" xfId="90"/>
    <cellStyle name="Normal 135" xfId="91"/>
    <cellStyle name="Normal 136" xfId="92"/>
    <cellStyle name="Normal 137" xfId="93"/>
    <cellStyle name="Normal 138" xfId="94"/>
    <cellStyle name="Normal 139" xfId="95"/>
    <cellStyle name="Normal 14" xfId="96"/>
    <cellStyle name="Normal 140" xfId="97"/>
    <cellStyle name="Normal 141" xfId="98"/>
    <cellStyle name="Normal 142" xfId="99"/>
    <cellStyle name="Normal 143" xfId="100"/>
    <cellStyle name="Normal 144" xfId="101"/>
    <cellStyle name="Normal 145" xfId="102"/>
    <cellStyle name="Normal 146" xfId="103"/>
    <cellStyle name="Normal 147" xfId="104"/>
    <cellStyle name="Normal 148" xfId="105"/>
    <cellStyle name="Normal 149" xfId="106"/>
    <cellStyle name="Normal 15" xfId="107"/>
    <cellStyle name="Normal 150" xfId="108"/>
    <cellStyle name="Normal 151" xfId="109"/>
    <cellStyle name="Normal 152" xfId="216"/>
    <cellStyle name="Normal 152 2" xfId="258"/>
    <cellStyle name="Normal 153" xfId="110"/>
    <cellStyle name="Normal 154" xfId="111"/>
    <cellStyle name="Normal 155" xfId="112"/>
    <cellStyle name="Normal 156" xfId="113"/>
    <cellStyle name="Normal 157" xfId="114"/>
    <cellStyle name="Normal 158" xfId="115"/>
    <cellStyle name="Normal 159" xfId="116"/>
    <cellStyle name="Normal 16" xfId="117"/>
    <cellStyle name="Normal 160" xfId="217"/>
    <cellStyle name="Normal 160 2" xfId="260"/>
    <cellStyle name="Normal 161" xfId="220"/>
    <cellStyle name="Normal 161 2" xfId="262"/>
    <cellStyle name="Normal 162" xfId="222"/>
    <cellStyle name="Normal 162 2" xfId="264"/>
    <cellStyle name="Normal 163" xfId="224"/>
    <cellStyle name="Normal 163 2" xfId="266"/>
    <cellStyle name="Normal 164" xfId="226"/>
    <cellStyle name="Normal 164 2" xfId="268"/>
    <cellStyle name="Normal 165" xfId="12"/>
    <cellStyle name="Normal 165 2" xfId="247"/>
    <cellStyle name="Normal 166" xfId="237"/>
    <cellStyle name="Normal 17" xfId="118"/>
    <cellStyle name="Normal 18" xfId="119"/>
    <cellStyle name="Normal 19" xfId="120"/>
    <cellStyle name="Normal 2" xfId="9"/>
    <cellStyle name="Normal 2 2" xfId="11"/>
    <cellStyle name="Normal 2 2 2" xfId="121"/>
    <cellStyle name="Normal 2 3" xfId="279"/>
    <cellStyle name="Normal 20" xfId="122"/>
    <cellStyle name="Normal 21" xfId="123"/>
    <cellStyle name="Normal 22" xfId="124"/>
    <cellStyle name="Normal 23" xfId="125"/>
    <cellStyle name="Normal 24" xfId="126"/>
    <cellStyle name="Normal 25" xfId="127"/>
    <cellStyle name="Normal 26" xfId="128"/>
    <cellStyle name="Normal 27" xfId="129"/>
    <cellStyle name="Normal 28" xfId="130"/>
    <cellStyle name="Normal 29" xfId="131"/>
    <cellStyle name="Normal 3" xfId="10"/>
    <cellStyle name="Normal 3 2" xfId="278"/>
    <cellStyle name="Normal 3 3" xfId="132"/>
    <cellStyle name="Normal 30" xfId="133"/>
    <cellStyle name="Normal 31" xfId="134"/>
    <cellStyle name="Normal 32" xfId="135"/>
    <cellStyle name="Normal 33" xfId="136"/>
    <cellStyle name="Normal 34" xfId="137"/>
    <cellStyle name="Normal 35" xfId="138"/>
    <cellStyle name="Normal 36" xfId="139"/>
    <cellStyle name="Normal 37" xfId="140"/>
    <cellStyle name="Normal 38" xfId="141"/>
    <cellStyle name="Normal 39" xfId="142"/>
    <cellStyle name="Normal 4" xfId="143"/>
    <cellStyle name="Normal 40" xfId="144"/>
    <cellStyle name="Normal 41" xfId="145"/>
    <cellStyle name="Normal 42" xfId="146"/>
    <cellStyle name="Normal 43" xfId="147"/>
    <cellStyle name="Normal 44" xfId="148"/>
    <cellStyle name="Normal 45" xfId="149"/>
    <cellStyle name="Normal 46" xfId="150"/>
    <cellStyle name="Normal 47" xfId="151"/>
    <cellStyle name="Normal 48" xfId="152"/>
    <cellStyle name="Normal 49" xfId="153"/>
    <cellStyle name="Normal 5" xfId="154"/>
    <cellStyle name="Normal 50" xfId="155"/>
    <cellStyle name="Normal 51" xfId="156"/>
    <cellStyle name="Normal 52" xfId="157"/>
    <cellStyle name="Normal 53" xfId="158"/>
    <cellStyle name="Normal 54" xfId="159"/>
    <cellStyle name="Normal 55" xfId="160"/>
    <cellStyle name="Normal 56" xfId="161"/>
    <cellStyle name="Normal 57" xfId="162"/>
    <cellStyle name="Normal 58" xfId="163"/>
    <cellStyle name="Normal 59" xfId="164"/>
    <cellStyle name="Normal 6" xfId="165"/>
    <cellStyle name="Normal 60" xfId="166"/>
    <cellStyle name="Normal 61" xfId="167"/>
    <cellStyle name="Normal 62" xfId="168"/>
    <cellStyle name="Normal 63" xfId="169"/>
    <cellStyle name="Normal 64" xfId="170"/>
    <cellStyle name="Normal 65" xfId="171"/>
    <cellStyle name="Normal 66" xfId="172"/>
    <cellStyle name="Normal 67" xfId="173"/>
    <cellStyle name="Normal 68" xfId="174"/>
    <cellStyle name="Normal 69" xfId="175"/>
    <cellStyle name="Normal 7" xfId="176"/>
    <cellStyle name="Normal 70" xfId="177"/>
    <cellStyle name="Normal 71" xfId="178"/>
    <cellStyle name="Normal 72" xfId="179"/>
    <cellStyle name="Normal 73" xfId="180"/>
    <cellStyle name="Normal 74" xfId="181"/>
    <cellStyle name="Normal 75" xfId="182"/>
    <cellStyle name="Normal 76" xfId="183"/>
    <cellStyle name="Normal 77" xfId="184"/>
    <cellStyle name="Normal 78" xfId="185"/>
    <cellStyle name="Normal 79" xfId="186"/>
    <cellStyle name="Normal 8" xfId="187"/>
    <cellStyle name="Normal 80" xfId="188"/>
    <cellStyle name="Normal 81" xfId="189"/>
    <cellStyle name="Normal 82" xfId="190"/>
    <cellStyle name="Normal 83" xfId="191"/>
    <cellStyle name="Normal 84" xfId="192"/>
    <cellStyle name="Normal 85" xfId="193"/>
    <cellStyle name="Normal 86" xfId="194"/>
    <cellStyle name="Normal 87" xfId="195"/>
    <cellStyle name="Normal 88" xfId="196"/>
    <cellStyle name="Normal 89" xfId="197"/>
    <cellStyle name="Normal 9" xfId="198"/>
    <cellStyle name="Normal 90" xfId="199"/>
    <cellStyle name="Normal 91" xfId="200"/>
    <cellStyle name="Normal 92" xfId="201"/>
    <cellStyle name="Normal 93" xfId="202"/>
    <cellStyle name="Normal 94" xfId="203"/>
    <cellStyle name="Normal 95" xfId="204"/>
    <cellStyle name="Normal 96" xfId="205"/>
    <cellStyle name="Normal 97" xfId="206"/>
    <cellStyle name="Normal 98" xfId="207"/>
    <cellStyle name="Normal 99" xfId="208"/>
    <cellStyle name="normální_Rezervy_prez_1_12_03" xfId="209"/>
    <cellStyle name="Normalno 2" xfId="1"/>
    <cellStyle name="Normalno 2 2" xfId="5"/>
    <cellStyle name="Normalno 3" xfId="6"/>
    <cellStyle name="Note 2" xfId="210"/>
    <cellStyle name="Note 3" xfId="234"/>
    <cellStyle name="Note 4" xfId="238"/>
    <cellStyle name="Note 5" xfId="239"/>
    <cellStyle name="Obično 2" xfId="2"/>
    <cellStyle name="Obično 2 2" xfId="3"/>
    <cellStyle name="Obično 3" xfId="7"/>
    <cellStyle name="Obično 3 2" xfId="218"/>
    <cellStyle name="Obično 3 2 2" xfId="261"/>
    <cellStyle name="Obično 3 3" xfId="221"/>
    <cellStyle name="Obično 3 3 2" xfId="263"/>
    <cellStyle name="Obično 3 4" xfId="223"/>
    <cellStyle name="Obično 3 4 2" xfId="265"/>
    <cellStyle name="Obično 3 5" xfId="225"/>
    <cellStyle name="Obično 3 5 2" xfId="267"/>
    <cellStyle name="Obično 3 6" xfId="227"/>
    <cellStyle name="Obično 3 6 2" xfId="269"/>
    <cellStyle name="Obično 3 7" xfId="259"/>
    <cellStyle name="Obično 4" xfId="4"/>
    <cellStyle name="Obično 4 2" xfId="8"/>
    <cellStyle name="Obično_12a Izvjestaji drustava za osiguranje" xfId="219"/>
    <cellStyle name="Output 2" xfId="211"/>
    <cellStyle name="Output 2 2" xfId="256"/>
    <cellStyle name="Output 2 3" xfId="276"/>
    <cellStyle name="Output 2 4" xfId="245"/>
    <cellStyle name="Output 3" xfId="235"/>
    <cellStyle name="Output 3 2" xfId="254"/>
    <cellStyle name="Output 3 3" xfId="274"/>
    <cellStyle name="Output 3 4" xfId="243"/>
    <cellStyle name="Output 4" xfId="229"/>
    <cellStyle name="Percent 2" xfId="253"/>
    <cellStyle name="Standard_0103_s Versicherung" xfId="212"/>
    <cellStyle name="Title 2" xfId="213"/>
    <cellStyle name="Total 2" xfId="214"/>
    <cellStyle name="Total 2 2" xfId="257"/>
    <cellStyle name="Total 2 3" xfId="277"/>
    <cellStyle name="Total 2 4" xfId="240"/>
    <cellStyle name="Total 3" xfId="236"/>
    <cellStyle name="Total 3 2" xfId="255"/>
    <cellStyle name="Total 3 3" xfId="275"/>
    <cellStyle name="Total 3 4" xfId="252"/>
    <cellStyle name="Total 4" xfId="228"/>
    <cellStyle name="Warning Text 2" xfId="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6"/>
    </row>
    <row r="5" spans="1:8" x14ac:dyDescent="0.25">
      <c r="D5" s="6"/>
      <c r="E5" s="6"/>
      <c r="F5" s="6"/>
    </row>
    <row r="6" spans="1:8" x14ac:dyDescent="0.25">
      <c r="A6" s="34" t="s">
        <v>53</v>
      </c>
      <c r="C6" s="11"/>
      <c r="D6" s="3"/>
      <c r="E6" s="3"/>
      <c r="F6" s="3"/>
    </row>
    <row r="7" spans="1:8" x14ac:dyDescent="0.25">
      <c r="A7" s="34"/>
      <c r="C7" s="11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0"/>
      <c r="B10" s="76" t="s">
        <v>26</v>
      </c>
      <c r="C10" s="74"/>
      <c r="D10" s="74"/>
      <c r="E10" s="74"/>
      <c r="F10" s="75"/>
    </row>
    <row r="11" spans="1:8" ht="38.25" customHeight="1" x14ac:dyDescent="0.25">
      <c r="A11" s="8" t="s">
        <v>49</v>
      </c>
      <c r="B11" s="77"/>
      <c r="C11" s="23" t="s">
        <v>51</v>
      </c>
      <c r="D11" s="23" t="s">
        <v>50</v>
      </c>
      <c r="E11" s="35" t="s">
        <v>52</v>
      </c>
      <c r="F11" s="44" t="s">
        <v>50</v>
      </c>
    </row>
    <row r="12" spans="1:8" ht="31.5" customHeight="1" thickBot="1" x14ac:dyDescent="0.3">
      <c r="A12" s="7"/>
      <c r="B12" s="78"/>
      <c r="C12" s="9" t="s">
        <v>56</v>
      </c>
      <c r="D12" s="9" t="s">
        <v>25</v>
      </c>
      <c r="E12" s="9" t="s">
        <v>56</v>
      </c>
      <c r="F12" s="45" t="s">
        <v>25</v>
      </c>
    </row>
    <row r="13" spans="1:8" x14ac:dyDescent="0.25">
      <c r="A13" s="28" t="s">
        <v>0</v>
      </c>
      <c r="B13" s="57" t="s">
        <v>27</v>
      </c>
      <c r="C13" s="24">
        <f>FBiH!C13+RS!C13</f>
        <v>12828</v>
      </c>
      <c r="D13" s="50">
        <f t="shared" ref="D13:D36" si="0">C13/C$37*100</f>
        <v>13.01449775279759</v>
      </c>
      <c r="E13" s="24">
        <f>FBiH!E13+RS!E13</f>
        <v>17300325.079999998</v>
      </c>
      <c r="F13" s="49">
        <f t="shared" ref="F13:F36" si="1">E13/E$37*100</f>
        <v>7.9586101701419301</v>
      </c>
    </row>
    <row r="14" spans="1:8" x14ac:dyDescent="0.25">
      <c r="A14" s="29" t="s">
        <v>1</v>
      </c>
      <c r="B14" s="57" t="s">
        <v>28</v>
      </c>
      <c r="C14" s="24">
        <f>FBiH!C14+RS!C14</f>
        <v>15538</v>
      </c>
      <c r="D14" s="50">
        <f t="shared" si="0"/>
        <v>15.763896638834499</v>
      </c>
      <c r="E14" s="24">
        <f>FBiH!E14+RS!E14</f>
        <v>3267446.57</v>
      </c>
      <c r="F14" s="49">
        <f t="shared" si="1"/>
        <v>1.5031124202665773</v>
      </c>
      <c r="H14" s="1"/>
    </row>
    <row r="15" spans="1:8" x14ac:dyDescent="0.25">
      <c r="A15" s="29" t="s">
        <v>2</v>
      </c>
      <c r="B15" s="57" t="s">
        <v>29</v>
      </c>
      <c r="C15" s="24">
        <f>FBiH!C15+RS!C15</f>
        <v>20816</v>
      </c>
      <c r="D15" s="50">
        <f t="shared" si="0"/>
        <v>21.118629967433318</v>
      </c>
      <c r="E15" s="24">
        <f>FBiH!E15+RS!E15</f>
        <v>38373142.019999996</v>
      </c>
      <c r="F15" s="49">
        <f t="shared" si="1"/>
        <v>17.652667041137047</v>
      </c>
    </row>
    <row r="16" spans="1:8" x14ac:dyDescent="0.25">
      <c r="A16" s="29" t="s">
        <v>3</v>
      </c>
      <c r="B16" s="57" t="s">
        <v>30</v>
      </c>
      <c r="C16" s="24">
        <f>FBiH!C16+RS!C16</f>
        <v>0</v>
      </c>
      <c r="D16" s="50">
        <f t="shared" si="0"/>
        <v>0</v>
      </c>
      <c r="E16" s="24">
        <f>FBiH!E16+RS!E16</f>
        <v>0</v>
      </c>
      <c r="F16" s="49">
        <f t="shared" si="1"/>
        <v>0</v>
      </c>
    </row>
    <row r="17" spans="1:6" x14ac:dyDescent="0.25">
      <c r="A17" s="29" t="s">
        <v>4</v>
      </c>
      <c r="B17" s="57" t="s">
        <v>31</v>
      </c>
      <c r="C17" s="24">
        <f>FBiH!C17+RS!C17</f>
        <v>0</v>
      </c>
      <c r="D17" s="50">
        <f t="shared" si="0"/>
        <v>0</v>
      </c>
      <c r="E17" s="24">
        <f>FBiH!E17+RS!E17</f>
        <v>0</v>
      </c>
      <c r="F17" s="49">
        <f t="shared" si="1"/>
        <v>0</v>
      </c>
    </row>
    <row r="18" spans="1:6" x14ac:dyDescent="0.25">
      <c r="A18" s="29" t="s">
        <v>5</v>
      </c>
      <c r="B18" s="57" t="s">
        <v>32</v>
      </c>
      <c r="C18" s="24">
        <f>FBiH!C18+RS!C18</f>
        <v>1</v>
      </c>
      <c r="D18" s="50">
        <f t="shared" si="0"/>
        <v>1.0145383343309628E-3</v>
      </c>
      <c r="E18" s="24">
        <f>FBiH!E18+RS!E18</f>
        <v>19684</v>
      </c>
      <c r="F18" s="49">
        <f t="shared" si="1"/>
        <v>9.0551641003657809E-3</v>
      </c>
    </row>
    <row r="19" spans="1:6" x14ac:dyDescent="0.25">
      <c r="A19" s="29" t="s">
        <v>6</v>
      </c>
      <c r="B19" s="57" t="s">
        <v>57</v>
      </c>
      <c r="C19" s="24">
        <f>FBiH!C19+RS!C19</f>
        <v>103</v>
      </c>
      <c r="D19" s="50">
        <f t="shared" si="0"/>
        <v>0.10449744843608916</v>
      </c>
      <c r="E19" s="24">
        <f>FBiH!E19+RS!E19</f>
        <v>207284.66999999998</v>
      </c>
      <c r="F19" s="49">
        <f t="shared" si="1"/>
        <v>9.5356467300353978E-2</v>
      </c>
    </row>
    <row r="20" spans="1:6" x14ac:dyDescent="0.25">
      <c r="A20" s="29" t="s">
        <v>7</v>
      </c>
      <c r="B20" s="57" t="s">
        <v>33</v>
      </c>
      <c r="C20" s="24">
        <f>FBiH!C20+RS!C20</f>
        <v>2155</v>
      </c>
      <c r="D20" s="50">
        <f t="shared" si="0"/>
        <v>2.1863301104832247</v>
      </c>
      <c r="E20" s="24">
        <f>FBiH!E20+RS!E20</f>
        <v>10929214.52</v>
      </c>
      <c r="F20" s="49">
        <f t="shared" si="1"/>
        <v>5.0277296772353397</v>
      </c>
    </row>
    <row r="21" spans="1:6" x14ac:dyDescent="0.25">
      <c r="A21" s="29" t="s">
        <v>8</v>
      </c>
      <c r="B21" s="57" t="s">
        <v>34</v>
      </c>
      <c r="C21" s="24">
        <f>FBiH!C21+RS!C21</f>
        <v>2607</v>
      </c>
      <c r="D21" s="50">
        <f t="shared" si="0"/>
        <v>2.6449014376008195</v>
      </c>
      <c r="E21" s="24">
        <f>FBiH!E21+RS!E21</f>
        <v>6111240.9800000004</v>
      </c>
      <c r="F21" s="49">
        <f t="shared" si="1"/>
        <v>2.811333566895966</v>
      </c>
    </row>
    <row r="22" spans="1:6" s="13" customFormat="1" x14ac:dyDescent="0.25">
      <c r="A22" s="29" t="s">
        <v>9</v>
      </c>
      <c r="B22" s="57" t="s">
        <v>35</v>
      </c>
      <c r="C22" s="24">
        <f>FBiH!C22+RS!C22</f>
        <v>34415</v>
      </c>
      <c r="D22" s="50">
        <f t="shared" si="0"/>
        <v>34.915336776000082</v>
      </c>
      <c r="E22" s="24">
        <f>FBiH!E22+RS!E22</f>
        <v>94644678.819999993</v>
      </c>
      <c r="F22" s="49">
        <f t="shared" si="1"/>
        <v>43.539072238443076</v>
      </c>
    </row>
    <row r="23" spans="1:6" s="13" customFormat="1" x14ac:dyDescent="0.25">
      <c r="A23" s="29" t="s">
        <v>10</v>
      </c>
      <c r="B23" s="57" t="s">
        <v>36</v>
      </c>
      <c r="C23" s="24">
        <f>FBiH!C23+RS!C23</f>
        <v>0</v>
      </c>
      <c r="D23" s="50">
        <f t="shared" si="0"/>
        <v>0</v>
      </c>
      <c r="E23" s="24">
        <f>FBiH!E23+RS!E23</f>
        <v>0</v>
      </c>
      <c r="F23" s="49">
        <f t="shared" si="1"/>
        <v>0</v>
      </c>
    </row>
    <row r="24" spans="1:6" x14ac:dyDescent="0.25">
      <c r="A24" s="29" t="s">
        <v>11</v>
      </c>
      <c r="B24" s="57" t="s">
        <v>37</v>
      </c>
      <c r="C24" s="24">
        <f>FBiH!C24+RS!C24</f>
        <v>0</v>
      </c>
      <c r="D24" s="50">
        <f t="shared" si="0"/>
        <v>0</v>
      </c>
      <c r="E24" s="24">
        <f>FBiH!E24+RS!E24</f>
        <v>0</v>
      </c>
      <c r="F24" s="49">
        <f t="shared" si="1"/>
        <v>0</v>
      </c>
    </row>
    <row r="25" spans="1:6" x14ac:dyDescent="0.25">
      <c r="A25" s="29" t="s">
        <v>12</v>
      </c>
      <c r="B25" s="57" t="s">
        <v>38</v>
      </c>
      <c r="C25" s="24">
        <f>FBiH!C25+RS!C25</f>
        <v>440</v>
      </c>
      <c r="D25" s="50">
        <f t="shared" si="0"/>
        <v>0.4463968671056236</v>
      </c>
      <c r="E25" s="24">
        <f>FBiH!E25+RS!E25</f>
        <v>1319731.73</v>
      </c>
      <c r="F25" s="49">
        <f t="shared" si="1"/>
        <v>0.60711173458695522</v>
      </c>
    </row>
    <row r="26" spans="1:6" x14ac:dyDescent="0.25">
      <c r="A26" s="29" t="s">
        <v>13</v>
      </c>
      <c r="B26" s="57" t="s">
        <v>39</v>
      </c>
      <c r="C26" s="24">
        <f>FBiH!C26+RS!C26</f>
        <v>400</v>
      </c>
      <c r="D26" s="50">
        <f t="shared" si="0"/>
        <v>0.40581533373238504</v>
      </c>
      <c r="E26" s="24">
        <f>FBiH!E26+RS!E26</f>
        <v>1326647.08</v>
      </c>
      <c r="F26" s="49">
        <f t="shared" si="1"/>
        <v>0.61029297971302032</v>
      </c>
    </row>
    <row r="27" spans="1:6" x14ac:dyDescent="0.25">
      <c r="A27" s="29" t="s">
        <v>14</v>
      </c>
      <c r="B27" s="57" t="s">
        <v>58</v>
      </c>
      <c r="C27" s="24">
        <f>FBiH!C27+RS!C27</f>
        <v>102</v>
      </c>
      <c r="D27" s="50">
        <f t="shared" si="0"/>
        <v>0.1034829101017582</v>
      </c>
      <c r="E27" s="24">
        <f>FBiH!E27+RS!E27</f>
        <v>92110.81</v>
      </c>
      <c r="F27" s="49">
        <f t="shared" si="1"/>
        <v>4.2373425115200841E-2</v>
      </c>
    </row>
    <row r="28" spans="1:6" x14ac:dyDescent="0.25">
      <c r="A28" s="29" t="s">
        <v>15</v>
      </c>
      <c r="B28" s="57" t="s">
        <v>59</v>
      </c>
      <c r="C28" s="24">
        <f>FBiH!C28+RS!C28</f>
        <v>436</v>
      </c>
      <c r="D28" s="50">
        <f t="shared" si="0"/>
        <v>0.4423387137682997</v>
      </c>
      <c r="E28" s="24">
        <f>FBiH!E28+RS!E28</f>
        <v>475357.86</v>
      </c>
      <c r="F28" s="49">
        <f t="shared" si="1"/>
        <v>0.21867727233787354</v>
      </c>
    </row>
    <row r="29" spans="1:6" x14ac:dyDescent="0.25">
      <c r="A29" s="29" t="s">
        <v>16</v>
      </c>
      <c r="B29" s="57" t="s">
        <v>40</v>
      </c>
      <c r="C29" s="24">
        <f>FBiH!C29+RS!C29</f>
        <v>0</v>
      </c>
      <c r="D29" s="50">
        <f t="shared" si="0"/>
        <v>0</v>
      </c>
      <c r="E29" s="24">
        <f>FBiH!E29+RS!E29</f>
        <v>0</v>
      </c>
      <c r="F29" s="49">
        <f t="shared" si="1"/>
        <v>0</v>
      </c>
    </row>
    <row r="30" spans="1:6" x14ac:dyDescent="0.25">
      <c r="A30" s="29" t="s">
        <v>17</v>
      </c>
      <c r="B30" s="57" t="s">
        <v>41</v>
      </c>
      <c r="C30" s="24">
        <f>FBiH!C30+RS!C30</f>
        <v>299</v>
      </c>
      <c r="D30" s="50">
        <f t="shared" si="0"/>
        <v>0.30334696196495786</v>
      </c>
      <c r="E30" s="24">
        <f>FBiH!E30+RS!E30</f>
        <v>137313.22</v>
      </c>
      <c r="F30" s="49">
        <f t="shared" si="1"/>
        <v>6.3167737261208529E-2</v>
      </c>
    </row>
    <row r="31" spans="1:6" x14ac:dyDescent="0.25">
      <c r="A31" s="30" t="s">
        <v>23</v>
      </c>
      <c r="B31" s="55" t="s">
        <v>42</v>
      </c>
      <c r="C31" s="25">
        <f>SUM(C13:C30)</f>
        <v>90140</v>
      </c>
      <c r="D31" s="5">
        <f t="shared" si="0"/>
        <v>91.450485456592972</v>
      </c>
      <c r="E31" s="25">
        <f>SUM(E13:E30)</f>
        <v>174204177.36000001</v>
      </c>
      <c r="F31" s="43">
        <f t="shared" si="1"/>
        <v>80.138559894534922</v>
      </c>
    </row>
    <row r="32" spans="1:6" x14ac:dyDescent="0.25">
      <c r="A32" s="31" t="s">
        <v>22</v>
      </c>
      <c r="B32" s="53" t="s">
        <v>43</v>
      </c>
      <c r="C32" s="24">
        <f>FBiH!C32+RS!C32</f>
        <v>6796</v>
      </c>
      <c r="D32" s="50">
        <f t="shared" si="0"/>
        <v>6.8948025201132221</v>
      </c>
      <c r="E32" s="24">
        <f>FBiH!E32+RS!E32</f>
        <v>40692865.009999998</v>
      </c>
      <c r="F32" s="49">
        <f t="shared" si="1"/>
        <v>18.719801380795712</v>
      </c>
    </row>
    <row r="33" spans="1:6" x14ac:dyDescent="0.25">
      <c r="A33" s="31" t="s">
        <v>20</v>
      </c>
      <c r="B33" s="54" t="s">
        <v>44</v>
      </c>
      <c r="C33" s="24">
        <f>FBiH!C33+RS!C33</f>
        <v>27</v>
      </c>
      <c r="D33" s="50">
        <f t="shared" si="0"/>
        <v>2.7392535026935991E-2</v>
      </c>
      <c r="E33" s="24">
        <f>FBiH!E33+RS!E33</f>
        <v>182112.21</v>
      </c>
      <c r="F33" s="49">
        <f t="shared" si="1"/>
        <v>8.3776465465874528E-2</v>
      </c>
    </row>
    <row r="34" spans="1:6" x14ac:dyDescent="0.25">
      <c r="A34" s="31" t="s">
        <v>21</v>
      </c>
      <c r="B34" s="58" t="s">
        <v>45</v>
      </c>
      <c r="C34" s="24">
        <f>FBiH!C34+RS!C34</f>
        <v>1604</v>
      </c>
      <c r="D34" s="50">
        <f t="shared" si="0"/>
        <v>1.627319488266864</v>
      </c>
      <c r="E34" s="24">
        <f>FBiH!E34+RS!E34</f>
        <v>2299567.46</v>
      </c>
      <c r="F34" s="49">
        <f t="shared" si="1"/>
        <v>1.0578622592034812</v>
      </c>
    </row>
    <row r="35" spans="1:6" ht="15.75" customHeight="1" x14ac:dyDescent="0.25">
      <c r="A35" s="32" t="s">
        <v>19</v>
      </c>
      <c r="B35" s="58" t="s">
        <v>46</v>
      </c>
      <c r="C35" s="24">
        <f>FBiH!C35+RS!C35</f>
        <v>0</v>
      </c>
      <c r="D35" s="50">
        <f t="shared" si="0"/>
        <v>0</v>
      </c>
      <c r="E35" s="24">
        <f>FBiH!E35+RS!E35</f>
        <v>0</v>
      </c>
      <c r="F35" s="49">
        <f t="shared" si="1"/>
        <v>0</v>
      </c>
    </row>
    <row r="36" spans="1:6" x14ac:dyDescent="0.25">
      <c r="A36" s="33" t="s">
        <v>18</v>
      </c>
      <c r="B36" s="56" t="s">
        <v>47</v>
      </c>
      <c r="C36" s="26">
        <f>SUM(C32:C35)</f>
        <v>8427</v>
      </c>
      <c r="D36" s="2">
        <f t="shared" si="0"/>
        <v>8.5495145434070228</v>
      </c>
      <c r="E36" s="27">
        <f>SUM(E32:E35)</f>
        <v>43174544.68</v>
      </c>
      <c r="F36" s="46">
        <f t="shared" si="1"/>
        <v>19.861440105465071</v>
      </c>
    </row>
    <row r="37" spans="1:6" x14ac:dyDescent="0.25">
      <c r="A37" s="12" t="s">
        <v>24</v>
      </c>
      <c r="B37" s="59" t="s">
        <v>48</v>
      </c>
      <c r="C37" s="52">
        <f>C31+C36</f>
        <v>98567</v>
      </c>
      <c r="D37" s="15">
        <f>D31+D36</f>
        <v>100</v>
      </c>
      <c r="E37" s="52">
        <f>E31+E36</f>
        <v>217378722.04000002</v>
      </c>
      <c r="F37" s="42">
        <f>(F31+F36)</f>
        <v>100</v>
      </c>
    </row>
    <row r="40" spans="1:6" x14ac:dyDescent="0.25">
      <c r="C40" s="20"/>
      <c r="D40" s="21"/>
      <c r="E40" s="19"/>
    </row>
    <row r="41" spans="1:6" x14ac:dyDescent="0.25">
      <c r="C41" s="20"/>
      <c r="D41" s="21"/>
      <c r="E41" s="19"/>
    </row>
    <row r="42" spans="1:6" x14ac:dyDescent="0.25">
      <c r="C42" s="21"/>
      <c r="D42" s="21"/>
      <c r="E42" s="21"/>
    </row>
    <row r="43" spans="1:6" x14ac:dyDescent="0.25">
      <c r="C43" s="21"/>
      <c r="D43" s="21"/>
      <c r="E43" s="19"/>
      <c r="F43" s="17"/>
    </row>
    <row r="44" spans="1:6" x14ac:dyDescent="0.25">
      <c r="C44" s="22"/>
      <c r="D44" s="21"/>
      <c r="E44" s="21"/>
    </row>
    <row r="45" spans="1:6" x14ac:dyDescent="0.25">
      <c r="C45" s="21"/>
      <c r="D45" s="21"/>
      <c r="E45" s="19"/>
    </row>
    <row r="46" spans="1:6" x14ac:dyDescent="0.25">
      <c r="C46" s="20"/>
      <c r="D46" s="21"/>
      <c r="E46" s="21"/>
    </row>
    <row r="47" spans="1:6" x14ac:dyDescent="0.25">
      <c r="B47" s="14"/>
      <c r="C47" s="21"/>
      <c r="D47" s="21"/>
      <c r="E47" s="21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6"/>
    </row>
    <row r="5" spans="1:8" x14ac:dyDescent="0.25">
      <c r="D5" s="6"/>
      <c r="E5" s="6"/>
      <c r="F5" s="6"/>
    </row>
    <row r="6" spans="1:8" x14ac:dyDescent="0.25">
      <c r="A6" s="34" t="s">
        <v>54</v>
      </c>
      <c r="C6" s="11"/>
      <c r="D6" s="3"/>
      <c r="E6" s="3"/>
      <c r="F6" s="3"/>
    </row>
    <row r="7" spans="1:8" x14ac:dyDescent="0.25">
      <c r="A7" s="34"/>
      <c r="C7" s="11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6"/>
      <c r="B10" s="76" t="s">
        <v>26</v>
      </c>
      <c r="C10" s="76"/>
      <c r="D10" s="76"/>
      <c r="E10" s="76"/>
      <c r="F10" s="79"/>
    </row>
    <row r="11" spans="1:8" ht="38.25" customHeight="1" x14ac:dyDescent="0.25">
      <c r="A11" s="37" t="s">
        <v>49</v>
      </c>
      <c r="B11" s="77"/>
      <c r="C11" s="35" t="s">
        <v>51</v>
      </c>
      <c r="D11" s="35" t="s">
        <v>50</v>
      </c>
      <c r="E11" s="35" t="s">
        <v>52</v>
      </c>
      <c r="F11" s="38" t="s">
        <v>50</v>
      </c>
    </row>
    <row r="12" spans="1:8" ht="31.5" customHeight="1" thickBot="1" x14ac:dyDescent="0.3">
      <c r="A12" s="39"/>
      <c r="B12" s="78"/>
      <c r="C12" s="40" t="s">
        <v>56</v>
      </c>
      <c r="D12" s="40" t="s">
        <v>25</v>
      </c>
      <c r="E12" s="40" t="s">
        <v>56</v>
      </c>
      <c r="F12" s="41" t="s">
        <v>25</v>
      </c>
    </row>
    <row r="13" spans="1:8" x14ac:dyDescent="0.25">
      <c r="A13" s="29" t="s">
        <v>0</v>
      </c>
      <c r="B13" s="64" t="s">
        <v>27</v>
      </c>
      <c r="C13" s="24">
        <v>8155</v>
      </c>
      <c r="D13" s="50">
        <f t="shared" ref="D13:D36" si="0">C13/C$37*100</f>
        <v>10.618627846716754</v>
      </c>
      <c r="E13" s="24">
        <v>12855458</v>
      </c>
      <c r="F13" s="51">
        <f>E13/E$37*100</f>
        <v>7.8098585712036526</v>
      </c>
    </row>
    <row r="14" spans="1:8" x14ac:dyDescent="0.25">
      <c r="A14" s="29" t="s">
        <v>1</v>
      </c>
      <c r="B14" s="64" t="s">
        <v>28</v>
      </c>
      <c r="C14" s="24">
        <v>14747</v>
      </c>
      <c r="D14" s="50">
        <f t="shared" si="0"/>
        <v>19.202072943658123</v>
      </c>
      <c r="E14" s="24">
        <v>2820292</v>
      </c>
      <c r="F14" s="49">
        <f t="shared" ref="F14" si="1">E14/E$37*100</f>
        <v>1.7133642107108975</v>
      </c>
      <c r="H14" s="1"/>
    </row>
    <row r="15" spans="1:8" x14ac:dyDescent="0.25">
      <c r="A15" s="29" t="s">
        <v>2</v>
      </c>
      <c r="B15" s="64" t="s">
        <v>29</v>
      </c>
      <c r="C15" s="24">
        <v>17123</v>
      </c>
      <c r="D15" s="50">
        <f t="shared" si="0"/>
        <v>22.295863227385773</v>
      </c>
      <c r="E15" s="24">
        <v>30771789</v>
      </c>
      <c r="F15" s="49">
        <f t="shared" ref="F15" si="2">E15/E$37*100</f>
        <v>18.694263562832244</v>
      </c>
    </row>
    <row r="16" spans="1:8" x14ac:dyDescent="0.25">
      <c r="A16" s="29" t="s">
        <v>3</v>
      </c>
      <c r="B16" s="64" t="s">
        <v>30</v>
      </c>
      <c r="C16" s="24">
        <v>0</v>
      </c>
      <c r="D16" s="50">
        <f t="shared" si="0"/>
        <v>0</v>
      </c>
      <c r="E16" s="24">
        <v>0</v>
      </c>
      <c r="F16" s="49">
        <f>E16/E$37*100</f>
        <v>0</v>
      </c>
    </row>
    <row r="17" spans="1:6" x14ac:dyDescent="0.25">
      <c r="A17" s="29" t="s">
        <v>4</v>
      </c>
      <c r="B17" s="64" t="s">
        <v>31</v>
      </c>
      <c r="C17" s="24">
        <v>0</v>
      </c>
      <c r="D17" s="50">
        <f t="shared" si="0"/>
        <v>0</v>
      </c>
      <c r="E17" s="24">
        <v>0</v>
      </c>
      <c r="F17" s="49">
        <f t="shared" ref="F17" si="3">E17/E$37*100</f>
        <v>0</v>
      </c>
    </row>
    <row r="18" spans="1:6" x14ac:dyDescent="0.25">
      <c r="A18" s="29" t="s">
        <v>5</v>
      </c>
      <c r="B18" s="64" t="s">
        <v>32</v>
      </c>
      <c r="C18" s="24">
        <v>1</v>
      </c>
      <c r="D18" s="50">
        <f t="shared" si="0"/>
        <v>1.3021002877641637E-3</v>
      </c>
      <c r="E18" s="24">
        <v>19684</v>
      </c>
      <c r="F18" s="49">
        <f t="shared" ref="F18" si="4">E18/E$37*100</f>
        <v>1.195828698717484E-2</v>
      </c>
    </row>
    <row r="19" spans="1:6" x14ac:dyDescent="0.25">
      <c r="A19" s="29" t="s">
        <v>6</v>
      </c>
      <c r="B19" s="64" t="s">
        <v>57</v>
      </c>
      <c r="C19" s="24">
        <v>95</v>
      </c>
      <c r="D19" s="50">
        <f t="shared" si="0"/>
        <v>0.12369952733759554</v>
      </c>
      <c r="E19" s="24">
        <v>180559</v>
      </c>
      <c r="F19" s="49">
        <f t="shared" ref="F19" si="5">E19/E$37*100</f>
        <v>0.10969194981290907</v>
      </c>
    </row>
    <row r="20" spans="1:6" x14ac:dyDescent="0.25">
      <c r="A20" s="29" t="s">
        <v>7</v>
      </c>
      <c r="B20" s="64" t="s">
        <v>33</v>
      </c>
      <c r="C20" s="24">
        <v>1891</v>
      </c>
      <c r="D20" s="50">
        <f t="shared" si="0"/>
        <v>2.4622716441620334</v>
      </c>
      <c r="E20" s="24">
        <v>9076448</v>
      </c>
      <c r="F20" s="49">
        <f>E20/E$37*100</f>
        <v>5.5140606588177761</v>
      </c>
    </row>
    <row r="21" spans="1:6" x14ac:dyDescent="0.25">
      <c r="A21" s="29" t="s">
        <v>8</v>
      </c>
      <c r="B21" s="64" t="s">
        <v>34</v>
      </c>
      <c r="C21" s="24">
        <v>1889</v>
      </c>
      <c r="D21" s="50">
        <f t="shared" si="0"/>
        <v>2.4596674435865049</v>
      </c>
      <c r="E21" s="24">
        <v>4913792</v>
      </c>
      <c r="F21" s="49">
        <f t="shared" ref="F21" si="6">E21/E$37*100</f>
        <v>2.9851927926886725</v>
      </c>
    </row>
    <row r="22" spans="1:6" s="13" customFormat="1" x14ac:dyDescent="0.25">
      <c r="A22" s="29" t="s">
        <v>9</v>
      </c>
      <c r="B22" s="64" t="s">
        <v>35</v>
      </c>
      <c r="C22" s="24">
        <v>24076</v>
      </c>
      <c r="D22" s="50">
        <f t="shared" si="0"/>
        <v>31.349366528210005</v>
      </c>
      <c r="E22" s="24">
        <v>63521154</v>
      </c>
      <c r="F22" s="49">
        <f t="shared" ref="F22" si="7">E22/E$37*100</f>
        <v>38.58993036418051</v>
      </c>
    </row>
    <row r="23" spans="1:6" s="13" customFormat="1" x14ac:dyDescent="0.25">
      <c r="A23" s="29" t="s">
        <v>10</v>
      </c>
      <c r="B23" s="64" t="s">
        <v>36</v>
      </c>
      <c r="C23" s="24">
        <v>0</v>
      </c>
      <c r="D23" s="50">
        <f t="shared" si="0"/>
        <v>0</v>
      </c>
      <c r="E23" s="24">
        <v>0</v>
      </c>
      <c r="F23" s="49">
        <f t="shared" ref="F23" si="8">E23/E$37*100</f>
        <v>0</v>
      </c>
    </row>
    <row r="24" spans="1:6" x14ac:dyDescent="0.25">
      <c r="A24" s="29" t="s">
        <v>11</v>
      </c>
      <c r="B24" s="64" t="s">
        <v>37</v>
      </c>
      <c r="C24" s="24">
        <v>0</v>
      </c>
      <c r="D24" s="50">
        <f t="shared" si="0"/>
        <v>0</v>
      </c>
      <c r="E24" s="24">
        <v>0</v>
      </c>
      <c r="F24" s="49">
        <f t="shared" ref="F24" si="9">E24/E$37*100</f>
        <v>0</v>
      </c>
    </row>
    <row r="25" spans="1:6" x14ac:dyDescent="0.25">
      <c r="A25" s="29" t="s">
        <v>12</v>
      </c>
      <c r="B25" s="64" t="s">
        <v>38</v>
      </c>
      <c r="C25" s="24">
        <v>328</v>
      </c>
      <c r="D25" s="50">
        <f t="shared" si="0"/>
        <v>0.42708889438664566</v>
      </c>
      <c r="E25" s="24">
        <v>1087507</v>
      </c>
      <c r="F25" s="49">
        <f>E25/E$37*100</f>
        <v>0.66067470059751832</v>
      </c>
    </row>
    <row r="26" spans="1:6" x14ac:dyDescent="0.25">
      <c r="A26" s="29" t="s">
        <v>13</v>
      </c>
      <c r="B26" s="64" t="s">
        <v>39</v>
      </c>
      <c r="C26" s="24">
        <v>384</v>
      </c>
      <c r="D26" s="50">
        <f t="shared" si="0"/>
        <v>0.50000651050143885</v>
      </c>
      <c r="E26" s="24">
        <v>1280221</v>
      </c>
      <c r="F26" s="49">
        <f t="shared" ref="F26" si="10">E26/E$37*100</f>
        <v>0.77775097160170503</v>
      </c>
    </row>
    <row r="27" spans="1:6" x14ac:dyDescent="0.25">
      <c r="A27" s="29" t="s">
        <v>14</v>
      </c>
      <c r="B27" s="64" t="s">
        <v>58</v>
      </c>
      <c r="C27" s="24">
        <v>101</v>
      </c>
      <c r="D27" s="50">
        <f t="shared" si="0"/>
        <v>0.13151212906418053</v>
      </c>
      <c r="E27" s="24">
        <v>91250</v>
      </c>
      <c r="F27" s="49">
        <f t="shared" ref="F27" si="11">E27/E$37*100</f>
        <v>5.5435566326951034E-2</v>
      </c>
    </row>
    <row r="28" spans="1:6" x14ac:dyDescent="0.25">
      <c r="A28" s="29" t="s">
        <v>15</v>
      </c>
      <c r="B28" s="64" t="s">
        <v>59</v>
      </c>
      <c r="C28" s="24">
        <v>390</v>
      </c>
      <c r="D28" s="50">
        <f t="shared" si="0"/>
        <v>0.50781911222802378</v>
      </c>
      <c r="E28" s="24">
        <v>338133</v>
      </c>
      <c r="F28" s="49">
        <f>E28/E$37*100</f>
        <v>0.20542021204198285</v>
      </c>
    </row>
    <row r="29" spans="1:6" x14ac:dyDescent="0.25">
      <c r="A29" s="29" t="s">
        <v>16</v>
      </c>
      <c r="B29" s="64" t="s">
        <v>40</v>
      </c>
      <c r="C29" s="24">
        <v>0</v>
      </c>
      <c r="D29" s="50">
        <f t="shared" si="0"/>
        <v>0</v>
      </c>
      <c r="E29" s="24">
        <v>0</v>
      </c>
      <c r="F29" s="49">
        <f t="shared" ref="F29" si="12">E29/E$37*100</f>
        <v>0</v>
      </c>
    </row>
    <row r="30" spans="1:6" x14ac:dyDescent="0.25">
      <c r="A30" s="29" t="s">
        <v>17</v>
      </c>
      <c r="B30" s="64" t="s">
        <v>41</v>
      </c>
      <c r="C30" s="24">
        <v>288</v>
      </c>
      <c r="D30" s="50">
        <f t="shared" si="0"/>
        <v>0.37500488287607908</v>
      </c>
      <c r="E30" s="24">
        <v>135392</v>
      </c>
      <c r="F30" s="49">
        <f t="shared" ref="F30" si="13">E30/E$37*100</f>
        <v>8.2252407628915669E-2</v>
      </c>
    </row>
    <row r="31" spans="1:6" x14ac:dyDescent="0.25">
      <c r="A31" s="30" t="s">
        <v>23</v>
      </c>
      <c r="B31" s="62" t="s">
        <v>42</v>
      </c>
      <c r="C31" s="25">
        <f>SUM(C13:C30)</f>
        <v>69468</v>
      </c>
      <c r="D31" s="5">
        <f t="shared" si="0"/>
        <v>90.454302790400916</v>
      </c>
      <c r="E31" s="25">
        <f>SUM(E13:E30)</f>
        <v>127091679</v>
      </c>
      <c r="F31" s="43">
        <f>E31/E$37*100</f>
        <v>77.209854255430912</v>
      </c>
    </row>
    <row r="32" spans="1:6" x14ac:dyDescent="0.25">
      <c r="A32" s="31" t="s">
        <v>22</v>
      </c>
      <c r="B32" s="60" t="s">
        <v>43</v>
      </c>
      <c r="C32" s="24">
        <v>6030</v>
      </c>
      <c r="D32" s="50">
        <f t="shared" si="0"/>
        <v>7.8516647352179056</v>
      </c>
      <c r="E32" s="24">
        <v>35933472</v>
      </c>
      <c r="F32" s="49">
        <f>E32/E$37*100</f>
        <v>21.830053374396034</v>
      </c>
    </row>
    <row r="33" spans="1:6" x14ac:dyDescent="0.25">
      <c r="A33" s="31" t="s">
        <v>20</v>
      </c>
      <c r="B33" s="61" t="s">
        <v>44</v>
      </c>
      <c r="C33" s="24">
        <v>27</v>
      </c>
      <c r="D33" s="50">
        <f t="shared" si="0"/>
        <v>3.5156707769632416E-2</v>
      </c>
      <c r="E33" s="24">
        <v>180115</v>
      </c>
      <c r="F33" s="49">
        <f t="shared" ref="F33" si="14">E33/E$37*100</f>
        <v>0.10942221401620587</v>
      </c>
    </row>
    <row r="34" spans="1:6" x14ac:dyDescent="0.25">
      <c r="A34" s="31" t="s">
        <v>21</v>
      </c>
      <c r="B34" s="65" t="s">
        <v>45</v>
      </c>
      <c r="C34" s="24">
        <v>1274</v>
      </c>
      <c r="D34" s="50">
        <f t="shared" si="0"/>
        <v>1.6588757666115443</v>
      </c>
      <c r="E34" s="24">
        <v>1400250</v>
      </c>
      <c r="F34" s="49">
        <f t="shared" ref="F34" si="15">E34/E$37*100</f>
        <v>0.85067015615685682</v>
      </c>
    </row>
    <row r="35" spans="1:6" ht="15.75" customHeight="1" x14ac:dyDescent="0.25">
      <c r="A35" s="32" t="s">
        <v>19</v>
      </c>
      <c r="B35" s="65" t="s">
        <v>46</v>
      </c>
      <c r="C35" s="24">
        <v>0</v>
      </c>
      <c r="D35" s="50">
        <f t="shared" si="0"/>
        <v>0</v>
      </c>
      <c r="E35" s="24">
        <v>0</v>
      </c>
      <c r="F35" s="49">
        <f t="shared" ref="F35" si="16">E35/E$37*100</f>
        <v>0</v>
      </c>
    </row>
    <row r="36" spans="1:6" x14ac:dyDescent="0.25">
      <c r="A36" s="33" t="s">
        <v>18</v>
      </c>
      <c r="B36" s="63" t="s">
        <v>47</v>
      </c>
      <c r="C36" s="26">
        <f>SUM(C32:C35)</f>
        <v>7331</v>
      </c>
      <c r="D36" s="2">
        <f t="shared" si="0"/>
        <v>9.5456972095990835</v>
      </c>
      <c r="E36" s="27">
        <f>SUM(E32:E35)</f>
        <v>37513837</v>
      </c>
      <c r="F36" s="46">
        <f>E36/E$37*100</f>
        <v>22.790145744569095</v>
      </c>
    </row>
    <row r="37" spans="1:6" x14ac:dyDescent="0.25">
      <c r="A37" s="12" t="s">
        <v>24</v>
      </c>
      <c r="B37" s="66" t="s">
        <v>48</v>
      </c>
      <c r="C37" s="52">
        <f>C31+C36</f>
        <v>76799</v>
      </c>
      <c r="D37" s="15">
        <f>D31+D36</f>
        <v>100</v>
      </c>
      <c r="E37" s="52">
        <f>E31+E36</f>
        <v>164605516</v>
      </c>
      <c r="F37" s="48">
        <f>F31+F36</f>
        <v>100</v>
      </c>
    </row>
    <row r="40" spans="1:6" x14ac:dyDescent="0.25">
      <c r="A40" t="s">
        <v>60</v>
      </c>
      <c r="C40" s="20"/>
      <c r="D40" s="21"/>
      <c r="E40" s="19"/>
    </row>
    <row r="41" spans="1:6" x14ac:dyDescent="0.25">
      <c r="C41" s="20"/>
      <c r="D41" s="21"/>
      <c r="E41" s="19"/>
    </row>
    <row r="42" spans="1:6" x14ac:dyDescent="0.25">
      <c r="C42" s="21"/>
      <c r="D42" s="21"/>
      <c r="E42" s="21"/>
    </row>
    <row r="43" spans="1:6" x14ac:dyDescent="0.25">
      <c r="C43" s="21"/>
      <c r="D43" s="21"/>
      <c r="E43" s="19"/>
      <c r="F43" s="17"/>
    </row>
    <row r="44" spans="1:6" x14ac:dyDescent="0.25">
      <c r="C44" s="21"/>
      <c r="D44" s="21"/>
      <c r="E44" s="21"/>
    </row>
    <row r="45" spans="1:6" x14ac:dyDescent="0.25">
      <c r="C45" s="21"/>
      <c r="D45" s="21"/>
      <c r="E45" s="19"/>
    </row>
    <row r="46" spans="1:6" x14ac:dyDescent="0.25">
      <c r="C46" s="21"/>
      <c r="D46" s="21"/>
      <c r="E46" s="21"/>
    </row>
    <row r="47" spans="1:6" x14ac:dyDescent="0.25">
      <c r="B47" s="14"/>
      <c r="C47" s="21"/>
      <c r="D47" s="21"/>
      <c r="E47" s="21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6"/>
    </row>
    <row r="3" spans="1:8" x14ac:dyDescent="0.25">
      <c r="D3" s="6"/>
      <c r="E3" s="6"/>
      <c r="F3" s="6"/>
    </row>
    <row r="4" spans="1:8" x14ac:dyDescent="0.25">
      <c r="D4" s="6"/>
      <c r="E4" s="6"/>
      <c r="F4" s="6"/>
    </row>
    <row r="5" spans="1:8" x14ac:dyDescent="0.25">
      <c r="C5" s="11"/>
      <c r="D5" s="3"/>
      <c r="E5" s="3"/>
      <c r="F5" s="3"/>
    </row>
    <row r="6" spans="1:8" x14ac:dyDescent="0.25">
      <c r="A6" s="34" t="s">
        <v>55</v>
      </c>
      <c r="C6" s="4"/>
      <c r="D6" s="4"/>
      <c r="E6" s="4"/>
      <c r="F6" s="4"/>
    </row>
    <row r="7" spans="1:8" x14ac:dyDescent="0.25">
      <c r="A7" s="34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6"/>
      <c r="B10" s="76" t="s">
        <v>26</v>
      </c>
      <c r="C10" s="76"/>
      <c r="D10" s="76"/>
      <c r="E10" s="76"/>
      <c r="F10" s="79"/>
    </row>
    <row r="11" spans="1:8" ht="38.25" customHeight="1" x14ac:dyDescent="0.25">
      <c r="A11" s="37" t="s">
        <v>49</v>
      </c>
      <c r="B11" s="77"/>
      <c r="C11" s="35" t="s">
        <v>51</v>
      </c>
      <c r="D11" s="35" t="s">
        <v>50</v>
      </c>
      <c r="E11" s="35" t="s">
        <v>52</v>
      </c>
      <c r="F11" s="38" t="s">
        <v>50</v>
      </c>
    </row>
    <row r="12" spans="1:8" ht="31.5" customHeight="1" thickBot="1" x14ac:dyDescent="0.3">
      <c r="A12" s="39"/>
      <c r="B12" s="78"/>
      <c r="C12" s="40" t="s">
        <v>56</v>
      </c>
      <c r="D12" s="40" t="s">
        <v>25</v>
      </c>
      <c r="E12" s="40" t="s">
        <v>56</v>
      </c>
      <c r="F12" s="41" t="s">
        <v>25</v>
      </c>
    </row>
    <row r="13" spans="1:8" x14ac:dyDescent="0.25">
      <c r="A13" s="29" t="s">
        <v>0</v>
      </c>
      <c r="B13" s="71" t="s">
        <v>27</v>
      </c>
      <c r="C13" s="24">
        <v>4673</v>
      </c>
      <c r="D13" s="50">
        <f>C13/C$36*100</f>
        <v>426.3686131386861</v>
      </c>
      <c r="E13" s="24">
        <v>4444867.0799999991</v>
      </c>
      <c r="F13" s="51">
        <f>E13/E$36*100</f>
        <v>78.521402822199775</v>
      </c>
    </row>
    <row r="14" spans="1:8" x14ac:dyDescent="0.25">
      <c r="A14" s="29" t="s">
        <v>1</v>
      </c>
      <c r="B14" s="71" t="s">
        <v>28</v>
      </c>
      <c r="C14" s="24">
        <v>791</v>
      </c>
      <c r="D14" s="50">
        <f t="shared" ref="D14:F29" si="0">C14/C$36*100</f>
        <v>72.171532846715323</v>
      </c>
      <c r="E14" s="24">
        <v>447154.57</v>
      </c>
      <c r="F14" s="49">
        <f t="shared" si="0"/>
        <v>7.8992697605611033</v>
      </c>
      <c r="H14" s="1"/>
    </row>
    <row r="15" spans="1:8" x14ac:dyDescent="0.25">
      <c r="A15" s="29" t="s">
        <v>2</v>
      </c>
      <c r="B15" s="71" t="s">
        <v>29</v>
      </c>
      <c r="C15" s="24">
        <v>3693</v>
      </c>
      <c r="D15" s="50">
        <f t="shared" si="0"/>
        <v>336.95255474452557</v>
      </c>
      <c r="E15" s="24">
        <v>7601353.0199999996</v>
      </c>
      <c r="F15" s="49">
        <f t="shared" si="0"/>
        <v>134.28273370936549</v>
      </c>
    </row>
    <row r="16" spans="1:8" x14ac:dyDescent="0.25">
      <c r="A16" s="29" t="s">
        <v>3</v>
      </c>
      <c r="B16" s="71" t="s">
        <v>30</v>
      </c>
      <c r="C16" s="24">
        <v>0</v>
      </c>
      <c r="D16" s="50">
        <f t="shared" si="0"/>
        <v>0</v>
      </c>
      <c r="E16" s="24">
        <v>0</v>
      </c>
      <c r="F16" s="49">
        <f t="shared" si="0"/>
        <v>0</v>
      </c>
    </row>
    <row r="17" spans="1:6" x14ac:dyDescent="0.25">
      <c r="A17" s="29" t="s">
        <v>4</v>
      </c>
      <c r="B17" s="71" t="s">
        <v>31</v>
      </c>
      <c r="C17" s="24">
        <v>0</v>
      </c>
      <c r="D17" s="50">
        <f t="shared" si="0"/>
        <v>0</v>
      </c>
      <c r="E17" s="24">
        <v>0</v>
      </c>
      <c r="F17" s="49">
        <f t="shared" si="0"/>
        <v>0</v>
      </c>
    </row>
    <row r="18" spans="1:6" x14ac:dyDescent="0.25">
      <c r="A18" s="29" t="s">
        <v>5</v>
      </c>
      <c r="B18" s="71" t="s">
        <v>32</v>
      </c>
      <c r="C18" s="24">
        <v>0</v>
      </c>
      <c r="D18" s="50">
        <f>C18/C$36*100</f>
        <v>0</v>
      </c>
      <c r="E18" s="24">
        <v>0</v>
      </c>
      <c r="F18" s="49">
        <f>E18/E$36*100</f>
        <v>0</v>
      </c>
    </row>
    <row r="19" spans="1:6" x14ac:dyDescent="0.25">
      <c r="A19" s="29" t="s">
        <v>6</v>
      </c>
      <c r="B19" s="71" t="s">
        <v>57</v>
      </c>
      <c r="C19" s="24">
        <v>8</v>
      </c>
      <c r="D19" s="50">
        <f t="shared" si="0"/>
        <v>0.72992700729927007</v>
      </c>
      <c r="E19" s="24">
        <v>26725.67</v>
      </c>
      <c r="F19" s="49">
        <f t="shared" si="0"/>
        <v>0.47212595157360254</v>
      </c>
    </row>
    <row r="20" spans="1:6" x14ac:dyDescent="0.25">
      <c r="A20" s="29" t="s">
        <v>7</v>
      </c>
      <c r="B20" s="71" t="s">
        <v>33</v>
      </c>
      <c r="C20" s="24">
        <v>264</v>
      </c>
      <c r="D20" s="50">
        <f t="shared" si="0"/>
        <v>24.087591240875913</v>
      </c>
      <c r="E20" s="24">
        <v>1852766.52</v>
      </c>
      <c r="F20" s="49">
        <f t="shared" si="0"/>
        <v>32.730298484517398</v>
      </c>
    </row>
    <row r="21" spans="1:6" x14ac:dyDescent="0.25">
      <c r="A21" s="29" t="s">
        <v>8</v>
      </c>
      <c r="B21" s="71" t="s">
        <v>34</v>
      </c>
      <c r="C21" s="24">
        <v>718</v>
      </c>
      <c r="D21" s="50">
        <f t="shared" si="0"/>
        <v>65.510948905109487</v>
      </c>
      <c r="E21" s="24">
        <v>1197448.9800000002</v>
      </c>
      <c r="F21" s="49">
        <f t="shared" si="0"/>
        <v>21.153697517904693</v>
      </c>
    </row>
    <row r="22" spans="1:6" s="13" customFormat="1" x14ac:dyDescent="0.25">
      <c r="A22" s="29" t="s">
        <v>9</v>
      </c>
      <c r="B22" s="71" t="s">
        <v>35</v>
      </c>
      <c r="C22" s="24">
        <v>10339</v>
      </c>
      <c r="D22" s="50">
        <f t="shared" si="0"/>
        <v>943.33941605839425</v>
      </c>
      <c r="E22" s="24">
        <v>31123524.819999997</v>
      </c>
      <c r="F22" s="49">
        <f t="shared" si="0"/>
        <v>549.81685293454325</v>
      </c>
    </row>
    <row r="23" spans="1:6" s="13" customFormat="1" x14ac:dyDescent="0.25">
      <c r="A23" s="29" t="s">
        <v>10</v>
      </c>
      <c r="B23" s="71" t="s">
        <v>36</v>
      </c>
      <c r="C23" s="24">
        <v>0</v>
      </c>
      <c r="D23" s="50">
        <f t="shared" si="0"/>
        <v>0</v>
      </c>
      <c r="E23" s="24">
        <v>0</v>
      </c>
      <c r="F23" s="49">
        <f t="shared" si="0"/>
        <v>0</v>
      </c>
    </row>
    <row r="24" spans="1:6" x14ac:dyDescent="0.25">
      <c r="A24" s="29" t="s">
        <v>11</v>
      </c>
      <c r="B24" s="71" t="s">
        <v>37</v>
      </c>
      <c r="C24" s="24">
        <v>0</v>
      </c>
      <c r="D24" s="50">
        <f>C24/C$36*100</f>
        <v>0</v>
      </c>
      <c r="E24" s="24">
        <v>0</v>
      </c>
      <c r="F24" s="49">
        <f>E24/E$36*100</f>
        <v>0</v>
      </c>
    </row>
    <row r="25" spans="1:6" x14ac:dyDescent="0.25">
      <c r="A25" s="29" t="s">
        <v>12</v>
      </c>
      <c r="B25" s="71" t="s">
        <v>38</v>
      </c>
      <c r="C25" s="24">
        <v>112</v>
      </c>
      <c r="D25" s="50">
        <f t="shared" si="0"/>
        <v>10.218978102189782</v>
      </c>
      <c r="E25" s="24">
        <v>232224.73000000004</v>
      </c>
      <c r="F25" s="49">
        <f t="shared" si="0"/>
        <v>4.1023974938765972</v>
      </c>
    </row>
    <row r="26" spans="1:6" x14ac:dyDescent="0.25">
      <c r="A26" s="29" t="s">
        <v>13</v>
      </c>
      <c r="B26" s="71" t="s">
        <v>39</v>
      </c>
      <c r="C26" s="24">
        <v>16</v>
      </c>
      <c r="D26" s="50">
        <f t="shared" si="0"/>
        <v>1.4598540145985401</v>
      </c>
      <c r="E26" s="24">
        <v>46426.080000000002</v>
      </c>
      <c r="F26" s="49">
        <f t="shared" si="0"/>
        <v>0.82014621889113337</v>
      </c>
    </row>
    <row r="27" spans="1:6" x14ac:dyDescent="0.25">
      <c r="A27" s="29" t="s">
        <v>14</v>
      </c>
      <c r="B27" s="71" t="s">
        <v>58</v>
      </c>
      <c r="C27" s="24">
        <v>1</v>
      </c>
      <c r="D27" s="50">
        <f t="shared" si="0"/>
        <v>9.1240875912408759E-2</v>
      </c>
      <c r="E27" s="24">
        <v>860.81</v>
      </c>
      <c r="F27" s="49">
        <f t="shared" si="0"/>
        <v>1.5206755915719711E-2</v>
      </c>
    </row>
    <row r="28" spans="1:6" x14ac:dyDescent="0.25">
      <c r="A28" s="29" t="s">
        <v>15</v>
      </c>
      <c r="B28" s="71" t="s">
        <v>59</v>
      </c>
      <c r="C28" s="24">
        <v>46</v>
      </c>
      <c r="D28" s="50">
        <f t="shared" si="0"/>
        <v>4.1970802919708028</v>
      </c>
      <c r="E28" s="24">
        <v>137224.85999999999</v>
      </c>
      <c r="F28" s="49">
        <f t="shared" si="0"/>
        <v>2.4241643935233199</v>
      </c>
    </row>
    <row r="29" spans="1:6" x14ac:dyDescent="0.25">
      <c r="A29" s="29" t="s">
        <v>16</v>
      </c>
      <c r="B29" s="71" t="s">
        <v>40</v>
      </c>
      <c r="C29" s="24">
        <v>0</v>
      </c>
      <c r="D29" s="50">
        <f t="shared" si="0"/>
        <v>0</v>
      </c>
      <c r="E29" s="24">
        <v>0</v>
      </c>
      <c r="F29" s="49">
        <f t="shared" si="0"/>
        <v>0</v>
      </c>
    </row>
    <row r="30" spans="1:6" x14ac:dyDescent="0.25">
      <c r="A30" s="29" t="s">
        <v>17</v>
      </c>
      <c r="B30" s="71" t="s">
        <v>41</v>
      </c>
      <c r="C30" s="24">
        <v>11</v>
      </c>
      <c r="D30" s="50">
        <f>C30/C$36*100</f>
        <v>1.0036496350364963</v>
      </c>
      <c r="E30" s="24">
        <v>1921.22</v>
      </c>
      <c r="F30" s="49">
        <f>E30/E$36*100</f>
        <v>3.3939572728475538E-2</v>
      </c>
    </row>
    <row r="31" spans="1:6" x14ac:dyDescent="0.25">
      <c r="A31" s="30" t="s">
        <v>23</v>
      </c>
      <c r="B31" s="69" t="s">
        <v>42</v>
      </c>
      <c r="C31" s="25">
        <f>SUM(C13:C30)</f>
        <v>20672</v>
      </c>
      <c r="D31" s="5">
        <f>C31/C$37*100</f>
        <v>94.965086365306874</v>
      </c>
      <c r="E31" s="18">
        <f>SUM(E13:E30)</f>
        <v>47112498.359999992</v>
      </c>
      <c r="F31" s="43">
        <f>E31/E$37*100</f>
        <v>89.273519452827244</v>
      </c>
    </row>
    <row r="32" spans="1:6" x14ac:dyDescent="0.25">
      <c r="A32" s="31" t="s">
        <v>22</v>
      </c>
      <c r="B32" s="67" t="s">
        <v>43</v>
      </c>
      <c r="C32" s="24">
        <v>766</v>
      </c>
      <c r="D32" s="50">
        <f>C32/C$36*100</f>
        <v>69.890510948905103</v>
      </c>
      <c r="E32" s="47">
        <v>4759393.01</v>
      </c>
      <c r="F32" s="49">
        <f>E32/E$36*100</f>
        <v>84.077703337615205</v>
      </c>
    </row>
    <row r="33" spans="1:6" x14ac:dyDescent="0.25">
      <c r="A33" s="31" t="s">
        <v>20</v>
      </c>
      <c r="B33" s="68" t="s">
        <v>44</v>
      </c>
      <c r="C33" s="24">
        <v>0</v>
      </c>
      <c r="D33" s="50">
        <f t="shared" ref="D33:D35" si="1">C33/C$36*100</f>
        <v>0</v>
      </c>
      <c r="E33" s="47">
        <v>1997.21</v>
      </c>
      <c r="F33" s="49">
        <f t="shared" ref="F33:F35" si="2">E33/E$36*100</f>
        <v>3.5281984389626708E-2</v>
      </c>
    </row>
    <row r="34" spans="1:6" x14ac:dyDescent="0.25">
      <c r="A34" s="31" t="s">
        <v>21</v>
      </c>
      <c r="B34" s="72" t="s">
        <v>45</v>
      </c>
      <c r="C34" s="24">
        <v>330</v>
      </c>
      <c r="D34" s="50">
        <f t="shared" si="1"/>
        <v>30.10948905109489</v>
      </c>
      <c r="E34" s="47">
        <v>899317.46000000008</v>
      </c>
      <c r="F34" s="49">
        <f t="shared" si="2"/>
        <v>15.887014677995175</v>
      </c>
    </row>
    <row r="35" spans="1:6" ht="15.75" customHeight="1" x14ac:dyDescent="0.25">
      <c r="A35" s="32" t="s">
        <v>19</v>
      </c>
      <c r="B35" s="72" t="s">
        <v>46</v>
      </c>
      <c r="C35" s="24">
        <v>0</v>
      </c>
      <c r="D35" s="50">
        <f t="shared" si="1"/>
        <v>0</v>
      </c>
      <c r="E35" s="47">
        <v>0</v>
      </c>
      <c r="F35" s="49">
        <f t="shared" si="2"/>
        <v>0</v>
      </c>
    </row>
    <row r="36" spans="1:6" x14ac:dyDescent="0.25">
      <c r="A36" s="33" t="s">
        <v>18</v>
      </c>
      <c r="B36" s="70" t="s">
        <v>47</v>
      </c>
      <c r="C36" s="26">
        <f>SUM(C32:C35)</f>
        <v>1096</v>
      </c>
      <c r="D36" s="5">
        <f>C36/C$37*100</f>
        <v>5.0349136346931278</v>
      </c>
      <c r="E36" s="27">
        <f>SUM(E32:E35)</f>
        <v>5660707.6799999997</v>
      </c>
      <c r="F36" s="43">
        <f>E36/E$37*100</f>
        <v>10.726480547172761</v>
      </c>
    </row>
    <row r="37" spans="1:6" x14ac:dyDescent="0.25">
      <c r="A37" s="12" t="s">
        <v>24</v>
      </c>
      <c r="B37" s="73" t="s">
        <v>48</v>
      </c>
      <c r="C37" s="52">
        <f>C31+C36</f>
        <v>21768</v>
      </c>
      <c r="D37" s="15">
        <f>D31+D36</f>
        <v>100</v>
      </c>
      <c r="E37" s="52">
        <f>E31+E36</f>
        <v>52773206.039999992</v>
      </c>
      <c r="F37" s="48">
        <f>F31+F36</f>
        <v>100</v>
      </c>
    </row>
    <row r="40" spans="1:6" x14ac:dyDescent="0.25">
      <c r="A40" t="s">
        <v>61</v>
      </c>
      <c r="C40" s="20"/>
      <c r="D40" s="21"/>
      <c r="E40" s="19"/>
    </row>
    <row r="41" spans="1:6" x14ac:dyDescent="0.25">
      <c r="C41" s="20"/>
      <c r="D41" s="21"/>
      <c r="E41" s="19"/>
    </row>
    <row r="42" spans="1:6" x14ac:dyDescent="0.25">
      <c r="C42" s="21"/>
      <c r="D42" s="21"/>
      <c r="E42" s="21"/>
    </row>
    <row r="43" spans="1:6" x14ac:dyDescent="0.25">
      <c r="C43" s="21"/>
      <c r="D43" s="21"/>
      <c r="E43" s="19"/>
      <c r="F43" s="17"/>
    </row>
    <row r="44" spans="1:6" x14ac:dyDescent="0.25">
      <c r="C44" s="22"/>
      <c r="D44" s="21"/>
      <c r="E44" s="21"/>
    </row>
    <row r="45" spans="1:6" x14ac:dyDescent="0.25">
      <c r="C45" s="21"/>
      <c r="D45" s="21"/>
      <c r="E45" s="19"/>
    </row>
    <row r="46" spans="1:6" x14ac:dyDescent="0.25">
      <c r="C46" s="20"/>
      <c r="D46" s="21"/>
      <c r="E46" s="21"/>
    </row>
    <row r="47" spans="1:6" x14ac:dyDescent="0.25">
      <c r="B47" s="14"/>
      <c r="C47" s="21"/>
      <c r="D47" s="21"/>
      <c r="E47" s="21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2021-12-27T12:19:14Z</dcterms:modified>
</cp:coreProperties>
</file>