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19035" windowHeight="8085"/>
  </bookViews>
  <sheets>
    <sheet name="BiH" sheetId="41" r:id="rId1"/>
    <sheet name="FBiH" sheetId="42" r:id="rId2"/>
    <sheet name="RS" sheetId="43" r:id="rId3"/>
  </sheets>
  <calcPr calcId="145621"/>
</workbook>
</file>

<file path=xl/calcChain.xml><?xml version="1.0" encoding="utf-8"?>
<calcChain xmlns="http://schemas.openxmlformats.org/spreadsheetml/2006/main">
  <c r="L37" i="41" l="1"/>
  <c r="N37" i="41"/>
  <c r="J37" i="41"/>
  <c r="H37" i="41"/>
  <c r="F37" i="41"/>
  <c r="D37" i="41"/>
  <c r="M37" i="41" l="1"/>
  <c r="I13" i="41"/>
  <c r="G13" i="41"/>
  <c r="M13" i="41"/>
  <c r="K13" i="41"/>
  <c r="E13" i="41"/>
  <c r="C13" i="41"/>
  <c r="K12" i="41"/>
  <c r="N12" i="43"/>
  <c r="N13" i="43"/>
  <c r="N14" i="43"/>
  <c r="N15" i="43"/>
  <c r="M12" i="43"/>
  <c r="L12" i="43"/>
  <c r="K12" i="43"/>
  <c r="J12" i="43"/>
  <c r="H12" i="43"/>
  <c r="H13" i="43"/>
  <c r="H14" i="43"/>
  <c r="H15" i="43"/>
  <c r="F12" i="43"/>
  <c r="D12" i="43"/>
  <c r="D13" i="43"/>
  <c r="D14" i="43"/>
  <c r="D15" i="43"/>
  <c r="D16" i="43"/>
  <c r="D17" i="43"/>
  <c r="M11" i="42" l="1"/>
  <c r="C22" i="42"/>
  <c r="D11" i="42" s="1"/>
  <c r="I22" i="42" l="1"/>
  <c r="K11" i="43" l="1"/>
  <c r="K13" i="43"/>
  <c r="K14" i="43"/>
  <c r="K15" i="43"/>
  <c r="K16" i="43"/>
  <c r="K17" i="43"/>
  <c r="K18" i="43"/>
  <c r="K19" i="43"/>
  <c r="K20" i="43"/>
  <c r="K21" i="43"/>
  <c r="K22" i="43"/>
  <c r="K23" i="43"/>
  <c r="K24" i="43"/>
  <c r="K25" i="43"/>
  <c r="G26" i="43"/>
  <c r="C26" i="43"/>
  <c r="D11" i="43" s="1"/>
  <c r="K26" i="43" l="1"/>
  <c r="L24" i="43" s="1"/>
  <c r="D22" i="43"/>
  <c r="D20" i="43"/>
  <c r="H24" i="43"/>
  <c r="H22" i="43"/>
  <c r="H20" i="43"/>
  <c r="H18" i="43"/>
  <c r="H16" i="43"/>
  <c r="H11" i="43"/>
  <c r="D25" i="43"/>
  <c r="D23" i="43"/>
  <c r="D21" i="43"/>
  <c r="D19" i="43"/>
  <c r="H25" i="43"/>
  <c r="H23" i="43"/>
  <c r="H21" i="43"/>
  <c r="H19" i="43"/>
  <c r="H17" i="43"/>
  <c r="D24" i="43"/>
  <c r="D18" i="43"/>
  <c r="I36" i="41"/>
  <c r="I35" i="4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2" i="41"/>
  <c r="I11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2" i="41"/>
  <c r="G11" i="41"/>
  <c r="E36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2" i="41"/>
  <c r="E11" i="41"/>
  <c r="C36" i="41"/>
  <c r="C32" i="41"/>
  <c r="C31" i="41"/>
  <c r="C25" i="41"/>
  <c r="C26" i="41"/>
  <c r="C27" i="41"/>
  <c r="C28" i="41"/>
  <c r="C29" i="41"/>
  <c r="C24" i="41"/>
  <c r="C22" i="41"/>
  <c r="C21" i="41"/>
  <c r="C19" i="41"/>
  <c r="C18" i="41"/>
  <c r="C14" i="41"/>
  <c r="C34" i="41"/>
  <c r="C35" i="41"/>
  <c r="C33" i="41"/>
  <c r="C30" i="41"/>
  <c r="C23" i="41"/>
  <c r="C20" i="41"/>
  <c r="C16" i="41"/>
  <c r="C17" i="41"/>
  <c r="C15" i="41"/>
  <c r="C12" i="41"/>
  <c r="C11" i="41"/>
  <c r="L11" i="43" l="1"/>
  <c r="L20" i="43"/>
  <c r="L14" i="43"/>
  <c r="L15" i="43"/>
  <c r="L23" i="43"/>
  <c r="L16" i="43"/>
  <c r="L13" i="43"/>
  <c r="L19" i="43"/>
  <c r="L18" i="43"/>
  <c r="L17" i="43"/>
  <c r="L21" i="43"/>
  <c r="L25" i="43"/>
  <c r="L22" i="43"/>
  <c r="D26" i="43"/>
  <c r="H26" i="43"/>
  <c r="E37" i="41"/>
  <c r="G37" i="41"/>
  <c r="I37" i="41"/>
  <c r="C37" i="41"/>
  <c r="F14" i="41" l="1"/>
  <c r="F15" i="41"/>
  <c r="F16" i="41"/>
  <c r="F13" i="41"/>
  <c r="D13" i="41"/>
  <c r="D15" i="41"/>
  <c r="D12" i="41"/>
  <c r="D14" i="41"/>
  <c r="D16" i="41"/>
  <c r="J14" i="41"/>
  <c r="J16" i="41"/>
  <c r="J13" i="41"/>
  <c r="J15" i="41"/>
  <c r="H14" i="41"/>
  <c r="H16" i="41"/>
  <c r="H13" i="41"/>
  <c r="H15" i="41"/>
  <c r="H17" i="41"/>
  <c r="L26" i="43"/>
  <c r="M11" i="41"/>
  <c r="K12" i="42"/>
  <c r="K13" i="42"/>
  <c r="K15" i="41" s="1"/>
  <c r="K14" i="42"/>
  <c r="K16" i="41" s="1"/>
  <c r="K15" i="42"/>
  <c r="K17" i="41" s="1"/>
  <c r="K16" i="42"/>
  <c r="K20" i="41" s="1"/>
  <c r="K17" i="42"/>
  <c r="K23" i="41" s="1"/>
  <c r="K18" i="42"/>
  <c r="K30" i="41" s="1"/>
  <c r="K19" i="42"/>
  <c r="K33" i="41" s="1"/>
  <c r="K20" i="42"/>
  <c r="K34" i="41" s="1"/>
  <c r="K21" i="42"/>
  <c r="K35" i="41" s="1"/>
  <c r="K11" i="42"/>
  <c r="K11" i="41" s="1"/>
  <c r="D25" i="41"/>
  <c r="F25" i="41"/>
  <c r="H25" i="41"/>
  <c r="J25" i="41"/>
  <c r="D36" i="41" l="1"/>
  <c r="D34" i="41"/>
  <c r="D32" i="41"/>
  <c r="D30" i="41"/>
  <c r="D28" i="41"/>
  <c r="D26" i="41"/>
  <c r="F36" i="41"/>
  <c r="F34" i="41"/>
  <c r="F32" i="41"/>
  <c r="F30" i="41"/>
  <c r="F28" i="41"/>
  <c r="F26" i="41"/>
  <c r="H36" i="41"/>
  <c r="H34" i="41"/>
  <c r="H32" i="41"/>
  <c r="H30" i="41"/>
  <c r="H28" i="41"/>
  <c r="H26" i="41"/>
  <c r="J36" i="41"/>
  <c r="J34" i="41"/>
  <c r="J32" i="41"/>
  <c r="J30" i="41"/>
  <c r="J28" i="41"/>
  <c r="J26" i="41"/>
  <c r="D35" i="41"/>
  <c r="D33" i="41"/>
  <c r="D31" i="41"/>
  <c r="D29" i="41"/>
  <c r="D27" i="41"/>
  <c r="F35" i="41"/>
  <c r="F33" i="41"/>
  <c r="F31" i="41"/>
  <c r="F29" i="41"/>
  <c r="F27" i="41"/>
  <c r="H35" i="41"/>
  <c r="H33" i="41"/>
  <c r="H31" i="41"/>
  <c r="H29" i="41"/>
  <c r="H27" i="41"/>
  <c r="J35" i="41"/>
  <c r="J33" i="41"/>
  <c r="J31" i="41"/>
  <c r="J29" i="41"/>
  <c r="J27" i="41"/>
  <c r="J24" i="41"/>
  <c r="H24" i="41"/>
  <c r="F24" i="41"/>
  <c r="D24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F17" i="41"/>
  <c r="D17" i="41"/>
  <c r="J12" i="41"/>
  <c r="H12" i="41"/>
  <c r="F12" i="41"/>
  <c r="J11" i="41"/>
  <c r="H11" i="41"/>
  <c r="F11" i="41"/>
  <c r="D11" i="41"/>
  <c r="J20" i="42"/>
  <c r="G22" i="42"/>
  <c r="H21" i="42" s="1"/>
  <c r="E22" i="42"/>
  <c r="F20" i="42" s="1"/>
  <c r="M21" i="42"/>
  <c r="M35" i="41" s="1"/>
  <c r="M20" i="42"/>
  <c r="M34" i="41" s="1"/>
  <c r="M19" i="42"/>
  <c r="M33" i="41" s="1"/>
  <c r="M18" i="42"/>
  <c r="M30" i="41" s="1"/>
  <c r="M17" i="42"/>
  <c r="M23" i="41" s="1"/>
  <c r="M16" i="42"/>
  <c r="M20" i="41" s="1"/>
  <c r="M15" i="42"/>
  <c r="M17" i="41" s="1"/>
  <c r="M14" i="42"/>
  <c r="M16" i="41" s="1"/>
  <c r="M13" i="42"/>
  <c r="M15" i="41" s="1"/>
  <c r="M12" i="42"/>
  <c r="J12" i="42"/>
  <c r="M11" i="43"/>
  <c r="M14" i="41" s="1"/>
  <c r="M25" i="43"/>
  <c r="M36" i="41" s="1"/>
  <c r="M24" i="43"/>
  <c r="M32" i="41" s="1"/>
  <c r="M23" i="43"/>
  <c r="M31" i="41" s="1"/>
  <c r="M22" i="43"/>
  <c r="M29" i="41" s="1"/>
  <c r="M21" i="43"/>
  <c r="M28" i="41" s="1"/>
  <c r="M20" i="43"/>
  <c r="M27" i="41" s="1"/>
  <c r="M19" i="43"/>
  <c r="M26" i="41" s="1"/>
  <c r="M18" i="43"/>
  <c r="M25" i="41" s="1"/>
  <c r="M17" i="43"/>
  <c r="M24" i="41" s="1"/>
  <c r="M16" i="43"/>
  <c r="M15" i="43"/>
  <c r="M21" i="41" s="1"/>
  <c r="M14" i="43"/>
  <c r="M19" i="41" s="1"/>
  <c r="M13" i="43"/>
  <c r="M18" i="41" s="1"/>
  <c r="K18" i="41"/>
  <c r="K21" i="41"/>
  <c r="K22" i="41"/>
  <c r="K24" i="41"/>
  <c r="K25" i="41"/>
  <c r="K26" i="41"/>
  <c r="K27" i="41"/>
  <c r="K28" i="41"/>
  <c r="K29" i="41"/>
  <c r="K31" i="41"/>
  <c r="K32" i="41"/>
  <c r="K36" i="41"/>
  <c r="K14" i="41"/>
  <c r="M12" i="41" l="1"/>
  <c r="M22" i="42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6" i="43"/>
  <c r="N25" i="43" s="1"/>
  <c r="M22" i="41"/>
  <c r="K19" i="41"/>
  <c r="K37" i="41" s="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K22" i="42"/>
  <c r="L12" i="42" s="1"/>
  <c r="N12" i="42"/>
  <c r="N27" i="41" l="1"/>
  <c r="N14" i="41"/>
  <c r="N15" i="41"/>
  <c r="N16" i="41"/>
  <c r="N13" i="41"/>
  <c r="L25" i="41"/>
  <c r="L14" i="41"/>
  <c r="L16" i="41"/>
  <c r="L13" i="41"/>
  <c r="L15" i="41"/>
  <c r="L17" i="41"/>
  <c r="N21" i="43"/>
  <c r="N23" i="43"/>
  <c r="N19" i="43"/>
  <c r="N17" i="43"/>
  <c r="N23" i="41"/>
  <c r="D22" i="42"/>
  <c r="F22" i="42"/>
  <c r="N25" i="41"/>
  <c r="H22" i="42"/>
  <c r="L19" i="41"/>
  <c r="N19" i="41"/>
  <c r="N34" i="41"/>
  <c r="N26" i="41"/>
  <c r="N12" i="41"/>
  <c r="N17" i="41"/>
  <c r="N21" i="41"/>
  <c r="N30" i="41"/>
  <c r="N33" i="41"/>
  <c r="N24" i="43"/>
  <c r="N22" i="43"/>
  <c r="N20" i="43"/>
  <c r="N18" i="43"/>
  <c r="N16" i="43"/>
  <c r="N11" i="43"/>
  <c r="N11" i="41"/>
  <c r="N18" i="41"/>
  <c r="N20" i="41"/>
  <c r="N22" i="41"/>
  <c r="N24" i="41"/>
  <c r="N36" i="41"/>
  <c r="N32" i="41"/>
  <c r="N28" i="41"/>
  <c r="N35" i="41"/>
  <c r="N31" i="41"/>
  <c r="N29" i="41"/>
  <c r="L12" i="41"/>
  <c r="L11" i="41"/>
  <c r="L18" i="41"/>
  <c r="L22" i="41"/>
  <c r="L32" i="41"/>
  <c r="L35" i="41"/>
  <c r="L20" i="41"/>
  <c r="L24" i="41"/>
  <c r="L36" i="41"/>
  <c r="L28" i="41"/>
  <c r="L31" i="41"/>
  <c r="L27" i="41"/>
  <c r="L21" i="41"/>
  <c r="L23" i="41"/>
  <c r="L34" i="41"/>
  <c r="L30" i="41"/>
  <c r="L26" i="41"/>
  <c r="L33" i="41"/>
  <c r="L29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N26" i="43" l="1"/>
  <c r="N22" i="42"/>
  <c r="L22" i="42"/>
  <c r="I26" i="43" l="1"/>
  <c r="J25" i="43" l="1"/>
  <c r="J23" i="43"/>
  <c r="J21" i="43"/>
  <c r="J19" i="43"/>
  <c r="J15" i="43"/>
  <c r="J24" i="43"/>
  <c r="J22" i="43"/>
  <c r="J20" i="43"/>
  <c r="J18" i="43"/>
  <c r="J16" i="43"/>
  <c r="J14" i="43"/>
  <c r="J11" i="43"/>
  <c r="J17" i="43"/>
  <c r="J13" i="43"/>
  <c r="E26" i="43" l="1"/>
  <c r="F24" i="43" s="1"/>
  <c r="J26" i="43"/>
  <c r="F11" i="43" l="1"/>
  <c r="F13" i="43"/>
  <c r="F14" i="43"/>
  <c r="F15" i="43"/>
  <c r="F16" i="43"/>
  <c r="F17" i="43"/>
  <c r="F18" i="43"/>
  <c r="F19" i="43"/>
  <c r="F20" i="43"/>
  <c r="F21" i="43"/>
  <c r="F23" i="43"/>
  <c r="F22" i="43"/>
  <c r="F25" i="43"/>
  <c r="F26" i="43" l="1"/>
</calcChain>
</file>

<file path=xl/sharedStrings.xml><?xml version="1.0" encoding="utf-8"?>
<sst xmlns="http://schemas.openxmlformats.org/spreadsheetml/2006/main" count="179" uniqueCount="69">
  <si>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</si>
  <si>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</si>
  <si>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</si>
  <si>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</si>
  <si>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</si>
  <si>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</si>
  <si>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</si>
  <si>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</si>
  <si>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</si>
  <si>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</si>
  <si>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</si>
  <si>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</si>
  <si>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</si>
  <si>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</si>
  <si>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</si>
  <si>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</si>
  <si>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</si>
  <si>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</si>
  <si>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</si>
  <si>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</si>
  <si>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>Central osiguranje d.d.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</si>
  <si>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</si>
  <si>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</si>
  <si>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</si>
  <si>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</si>
  <si>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</si>
  <si>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</si>
  <si>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</si>
  <si>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</si>
  <si>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</si>
  <si>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</si>
  <si>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</si>
  <si>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</si>
  <si>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</si>
  <si>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</si>
  <si>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</si>
  <si>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</si>
  <si>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</si>
  <si>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</si>
  <si>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</si>
  <si>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</si>
  <si>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</si>
  <si>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</si>
  <si>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</si>
  <si>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</si>
  <si>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</si>
  <si>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</si>
  <si>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</si>
  <si>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</si>
  <si>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</si>
  <si>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</si>
  <si>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</si>
  <si>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</si>
  <si>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</si>
  <si>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</si>
  <si>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</si>
  <si>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</si>
  <si>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</si>
  <si>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</si>
  <si>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Grawe osiguranje a.d.*</t>
  </si>
  <si>
    <t>I-IX-2019</t>
  </si>
  <si>
    <t>Atos oaiguranje a.d.</t>
  </si>
  <si>
    <t>26.</t>
  </si>
  <si>
    <t>Atos osiguranje a.d.</t>
  </si>
  <si>
    <t>Osiguravajuće društvo</t>
  </si>
  <si>
    <t>*Podatci su dati na osnovu nerevidiranih izvješća društava sa sjedištem u Federaciji Bosne i Hercegovine.</t>
  </si>
  <si>
    <t>*Podatci su dati na osnovu nerevidiranih izvješća društava sa sjedištem u Republici Srpskoj.</t>
  </si>
  <si>
    <t>*Atos osiguranje a.d. je koncem 2019. godine pripojeno Grawe osiguranju a.d.</t>
  </si>
  <si>
    <t>BROJ I VRIJEDNOST ISPLAĆENIH ŠTETA PO DRUŠTVIMA ZA OSIGURANJE U REPUBLICI SRPSKOJ*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</si>
</sst>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#,##0.00_ ;\-#,##0.00\ "/>
    <numFmt numFmtId="165" formatCode="_-* #,##0\ _k_n_-;\-* #,##0\ _k_n_-;_-* &quot;-&quot;??\ _k_n_-;_-@_-"/>
    <numFmt numFmtId="166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77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4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4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/>
    <xf numFmtId="166" fontId="11" fillId="0" borderId="0" xfId="0" applyNumberFormat="1" applyFont="1" applyFill="1" applyBorder="1"/>
    <xf numFmtId="166" fontId="17" fillId="0" borderId="0" xfId="0" applyNumberFormat="1" applyFont="1" applyFill="1" applyBorder="1"/>
    <xf numFmtId="0" fontId="13" fillId="0" borderId="0" xfId="0" applyFont="1" applyFill="1" applyBorder="1"/>
    <xf numFmtId="166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6" fontId="18" fillId="0" borderId="0" xfId="0" applyNumberFormat="1" applyFont="1" applyFill="1" applyBorder="1"/>
    <xf numFmtId="166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4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4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4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4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6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3" fontId="4" fillId="2" borderId="15" xfId="6" applyNumberFormat="1" applyFont="1" applyFill="1" applyBorder="1" applyAlignment="1">
      <alignment horizontal="right" vertical="center"/>
    </xf>
    <xf numFmtId="166" fontId="3" fillId="0" borderId="0" xfId="6" applyNumberFormat="1" applyFont="1" applyBorder="1" applyAlignment="1">
      <alignment horizontal="right" vertical="center"/>
    </xf>
    <xf numFmtId="164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1" fontId="4" fillId="2" borderId="15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7" fillId="3" borderId="0" xfId="6" applyNumberFormat="1" applyFont="1" applyFill="1" applyBorder="1" applyAlignment="1">
      <alignment horizontal="center" vertical="center" wrapText="1"/>
    </xf>
    <xf numFmtId="165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Comma" xfId="6" builtinId="3"/>
    <cellStyle name="Normal" xfId="0" builtinId="0"/>
    <cellStyle name="Normal 2" xfId="10"/>
    <cellStyle name="Normal 2 2" xfId="11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6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1" t="s">
        <v>49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69" t="s">
        <v>64</v>
      </c>
      <c r="C8" s="74" t="s">
        <v>55</v>
      </c>
      <c r="D8" s="74"/>
      <c r="E8" s="75"/>
      <c r="F8" s="75"/>
      <c r="G8" s="74" t="s">
        <v>56</v>
      </c>
      <c r="H8" s="74"/>
      <c r="I8" s="74"/>
      <c r="J8" s="74"/>
      <c r="K8" s="74" t="s">
        <v>57</v>
      </c>
      <c r="L8" s="74"/>
      <c r="M8" s="74"/>
      <c r="N8" s="76"/>
    </row>
    <row r="9" spans="1:14" ht="19.5" customHeight="1" x14ac:dyDescent="0.25">
      <c r="A9" s="5"/>
      <c r="B9" s="70"/>
      <c r="C9" s="72" t="s">
        <v>48</v>
      </c>
      <c r="D9" s="72"/>
      <c r="E9" s="72" t="s">
        <v>21</v>
      </c>
      <c r="F9" s="72"/>
      <c r="G9" s="72" t="s">
        <v>48</v>
      </c>
      <c r="H9" s="72"/>
      <c r="I9" s="72" t="s">
        <v>21</v>
      </c>
      <c r="J9" s="72"/>
      <c r="K9" s="72" t="s">
        <v>48</v>
      </c>
      <c r="L9" s="72"/>
      <c r="M9" s="72" t="s">
        <v>21</v>
      </c>
      <c r="N9" s="73"/>
    </row>
    <row r="10" spans="1:14" ht="18.75" customHeight="1" thickBot="1" x14ac:dyDescent="0.3">
      <c r="A10" s="6"/>
      <c r="B10" s="71"/>
      <c r="C10" s="48" t="s">
        <v>60</v>
      </c>
      <c r="D10" s="54" t="s">
        <v>50</v>
      </c>
      <c r="E10" s="48" t="s">
        <v>60</v>
      </c>
      <c r="F10" s="7" t="s">
        <v>50</v>
      </c>
      <c r="G10" s="48" t="s">
        <v>60</v>
      </c>
      <c r="H10" s="54" t="s">
        <v>50</v>
      </c>
      <c r="I10" s="48" t="s">
        <v>60</v>
      </c>
      <c r="J10" s="7" t="s">
        <v>50</v>
      </c>
      <c r="K10" s="48" t="s">
        <v>60</v>
      </c>
      <c r="L10" s="54" t="s">
        <v>50</v>
      </c>
      <c r="M10" s="48" t="s">
        <v>60</v>
      </c>
      <c r="N10" s="11" t="s">
        <v>50</v>
      </c>
    </row>
    <row r="11" spans="1:14" x14ac:dyDescent="0.25">
      <c r="A11" s="42" t="s">
        <v>23</v>
      </c>
      <c r="B11" s="8" t="s">
        <v>52</v>
      </c>
      <c r="C11" s="50">
        <f>FBiH!C11</f>
        <v>11561</v>
      </c>
      <c r="D11" s="31">
        <f>C11/C$37*100</f>
        <v>12.825604615043265</v>
      </c>
      <c r="E11" s="50">
        <f>FBiH!E11</f>
        <v>17889425</v>
      </c>
      <c r="F11" s="31">
        <f>E11/E$37*100</f>
        <v>10.26922854193276</v>
      </c>
      <c r="G11" s="50">
        <f>FBiH!G11</f>
        <v>315</v>
      </c>
      <c r="H11" s="66">
        <f>G11/G$37*100</f>
        <v>3.7379850480598074</v>
      </c>
      <c r="I11" s="50">
        <f>FBiH!I11</f>
        <v>2069857</v>
      </c>
      <c r="J11" s="31">
        <f>I11/I$37*100</f>
        <v>4.7941602430703227</v>
      </c>
      <c r="K11" s="50">
        <f>FBiH!K11</f>
        <v>11876</v>
      </c>
      <c r="L11" s="66">
        <f>K11/K$37*100</f>
        <v>12.048657258514513</v>
      </c>
      <c r="M11" s="50">
        <f>FBiH!M11</f>
        <v>19959282</v>
      </c>
      <c r="N11" s="31">
        <f>M11/M$37*100</f>
        <v>9.1818010654654856</v>
      </c>
    </row>
    <row r="12" spans="1:14" x14ac:dyDescent="0.25">
      <c r="A12" s="42" t="s">
        <v>24</v>
      </c>
      <c r="B12" s="8" t="s">
        <v>0</v>
      </c>
      <c r="C12" s="49">
        <f>FBiH!C12</f>
        <v>9543</v>
      </c>
      <c r="D12" s="31">
        <f>C12/C$37*100</f>
        <v>10.58686487685822</v>
      </c>
      <c r="E12" s="49">
        <f>FBiH!E12</f>
        <v>10091429</v>
      </c>
      <c r="F12" s="31">
        <f>E12/E$37*100</f>
        <v>5.7928743218794327</v>
      </c>
      <c r="G12" s="49">
        <f>FBiH!G12</f>
        <v>0</v>
      </c>
      <c r="H12" s="66">
        <f>G12/G$37*100</f>
        <v>0</v>
      </c>
      <c r="I12" s="49">
        <f>FBiH!I12</f>
        <v>0</v>
      </c>
      <c r="J12" s="31">
        <f>I12/I$37*100</f>
        <v>0</v>
      </c>
      <c r="K12" s="49">
        <f>FBiH!K12</f>
        <v>9543</v>
      </c>
      <c r="L12" s="66">
        <f>K12/K$37*100</f>
        <v>9.6817393245203771</v>
      </c>
      <c r="M12" s="49">
        <f>FBiH!M12</f>
        <v>10091429</v>
      </c>
      <c r="N12" s="31">
        <f>M12/M$37*100</f>
        <v>4.6423259886938473</v>
      </c>
    </row>
    <row r="13" spans="1:14" x14ac:dyDescent="0.25">
      <c r="A13" s="42" t="s">
        <v>25</v>
      </c>
      <c r="B13" s="8" t="s">
        <v>63</v>
      </c>
      <c r="C13" s="49">
        <f>RS!C12</f>
        <v>2308</v>
      </c>
      <c r="D13" s="31">
        <f t="shared" ref="D13:D16" si="0">C13/C$37*100</f>
        <v>2.5604615043266032</v>
      </c>
      <c r="E13" s="49">
        <f>RS!E12</f>
        <v>5520642.8700000001</v>
      </c>
      <c r="F13" s="31">
        <f t="shared" ref="F13:F16" si="1">E13/E$37*100</f>
        <v>3.1690645915350322</v>
      </c>
      <c r="G13" s="49">
        <f>RS!G12</f>
        <v>0</v>
      </c>
      <c r="H13" s="66">
        <f t="shared" ref="H13:H17" si="2">G13/G$37*100</f>
        <v>0</v>
      </c>
      <c r="I13" s="49">
        <f>RS!I12</f>
        <v>0</v>
      </c>
      <c r="J13" s="31">
        <f t="shared" ref="J13:J16" si="3">I13/I$37*100</f>
        <v>0</v>
      </c>
      <c r="K13" s="49">
        <f>RS!K12</f>
        <v>2308</v>
      </c>
      <c r="L13" s="66">
        <f t="shared" ref="L13:L17" si="4">K13/K$37*100</f>
        <v>2.3415544756358617</v>
      </c>
      <c r="M13" s="49">
        <f>RS!M12</f>
        <v>5520642.8700000001</v>
      </c>
      <c r="N13" s="31">
        <f t="shared" ref="N13:N16" si="5">M13/M$37*100</f>
        <v>2.5396426878391938</v>
      </c>
    </row>
    <row r="14" spans="1:14" x14ac:dyDescent="0.25">
      <c r="A14" s="42" t="s">
        <v>26</v>
      </c>
      <c r="B14" s="8" t="s">
        <v>9</v>
      </c>
      <c r="C14" s="49">
        <f>RS!C11</f>
        <v>1621</v>
      </c>
      <c r="D14" s="31">
        <f t="shared" si="0"/>
        <v>1.7983137341912581</v>
      </c>
      <c r="E14" s="49">
        <f>RS!E11</f>
        <v>4633987.67</v>
      </c>
      <c r="F14" s="31">
        <f t="shared" si="1"/>
        <v>2.6600898823594661</v>
      </c>
      <c r="G14" s="49">
        <f>RS!G11</f>
        <v>0</v>
      </c>
      <c r="H14" s="66">
        <f t="shared" si="2"/>
        <v>0</v>
      </c>
      <c r="I14" s="49">
        <f>RS!I11</f>
        <v>0</v>
      </c>
      <c r="J14" s="31">
        <f t="shared" si="3"/>
        <v>0</v>
      </c>
      <c r="K14" s="49">
        <f>RS!K11</f>
        <v>1621</v>
      </c>
      <c r="L14" s="66">
        <f t="shared" si="4"/>
        <v>1.6445666399504906</v>
      </c>
      <c r="M14" s="49">
        <f>RS!M11</f>
        <v>4633987.67</v>
      </c>
      <c r="N14" s="31">
        <f t="shared" si="5"/>
        <v>2.1317576917726759</v>
      </c>
    </row>
    <row r="15" spans="1:14" x14ac:dyDescent="0.25">
      <c r="A15" s="42" t="s">
        <v>27</v>
      </c>
      <c r="B15" s="8" t="s">
        <v>1</v>
      </c>
      <c r="C15" s="49">
        <f>FBiH!C13</f>
        <v>1093</v>
      </c>
      <c r="D15" s="31">
        <f t="shared" si="0"/>
        <v>1.2125582427335257</v>
      </c>
      <c r="E15" s="49">
        <f>FBiH!E13</f>
        <v>2667449</v>
      </c>
      <c r="F15" s="31">
        <f t="shared" si="1"/>
        <v>1.5312198913576036</v>
      </c>
      <c r="G15" s="49">
        <f>FBiH!G13</f>
        <v>0</v>
      </c>
      <c r="H15" s="66">
        <f t="shared" si="2"/>
        <v>0</v>
      </c>
      <c r="I15" s="49">
        <f>FBiH!I13</f>
        <v>0</v>
      </c>
      <c r="J15" s="31">
        <f t="shared" si="3"/>
        <v>0</v>
      </c>
      <c r="K15" s="49">
        <f>FBiH!K13</f>
        <v>1093</v>
      </c>
      <c r="L15" s="66">
        <f t="shared" si="4"/>
        <v>1.1088903994237422</v>
      </c>
      <c r="M15" s="49">
        <f>FBiH!M13</f>
        <v>2667449</v>
      </c>
      <c r="N15" s="31">
        <f t="shared" si="5"/>
        <v>1.2270975514186755</v>
      </c>
    </row>
    <row r="16" spans="1:14" x14ac:dyDescent="0.25">
      <c r="A16" s="42" t="s">
        <v>28</v>
      </c>
      <c r="B16" s="8" t="s">
        <v>20</v>
      </c>
      <c r="C16" s="49">
        <f>FBiH!C14</f>
        <v>5271</v>
      </c>
      <c r="D16" s="31">
        <f t="shared" si="0"/>
        <v>5.8475704459729307</v>
      </c>
      <c r="E16" s="49">
        <f>FBiH!E14</f>
        <v>10162630</v>
      </c>
      <c r="F16" s="31">
        <f t="shared" si="1"/>
        <v>5.8337464763178319</v>
      </c>
      <c r="G16" s="49">
        <f>FBiH!G14</f>
        <v>0</v>
      </c>
      <c r="H16" s="66">
        <f t="shared" si="2"/>
        <v>0</v>
      </c>
      <c r="I16" s="49">
        <f>FBiH!I14</f>
        <v>0</v>
      </c>
      <c r="J16" s="31">
        <f t="shared" si="3"/>
        <v>0</v>
      </c>
      <c r="K16" s="49">
        <f>FBiH!K14</f>
        <v>5271</v>
      </c>
      <c r="L16" s="66">
        <f t="shared" si="4"/>
        <v>5.3476315602585043</v>
      </c>
      <c r="M16" s="49">
        <f>FBiH!M14</f>
        <v>10162630</v>
      </c>
      <c r="N16" s="31">
        <f t="shared" si="5"/>
        <v>4.6750803441692694</v>
      </c>
    </row>
    <row r="17" spans="1:14" x14ac:dyDescent="0.25">
      <c r="A17" s="42" t="s">
        <v>29</v>
      </c>
      <c r="B17" s="8" t="s">
        <v>2</v>
      </c>
      <c r="C17" s="49">
        <f>FBiH!C15</f>
        <v>5636</v>
      </c>
      <c r="D17" s="31">
        <f t="shared" ref="D17:D24" si="6">C17/C$37*100</f>
        <v>6.2524961171510975</v>
      </c>
      <c r="E17" s="49">
        <f>FBiH!E15</f>
        <v>12444635</v>
      </c>
      <c r="F17" s="31">
        <f t="shared" ref="F17:F24" si="7">E17/E$37*100</f>
        <v>7.1437064598742221</v>
      </c>
      <c r="G17" s="49">
        <f>FBiH!G15</f>
        <v>749</v>
      </c>
      <c r="H17" s="66">
        <f t="shared" si="2"/>
        <v>8.8880977809422106</v>
      </c>
      <c r="I17" s="49">
        <f>FBiH!I15</f>
        <v>5276940</v>
      </c>
      <c r="J17" s="31">
        <f t="shared" ref="J17:J24" si="8">I17/I$37*100</f>
        <v>12.22233997472652</v>
      </c>
      <c r="K17" s="49">
        <f>FBiH!K15</f>
        <v>6385</v>
      </c>
      <c r="L17" s="66">
        <f t="shared" si="4"/>
        <v>6.4778272647031967</v>
      </c>
      <c r="M17" s="49">
        <f>FBiH!M15</f>
        <v>17721575</v>
      </c>
      <c r="N17" s="31">
        <f t="shared" ref="N17:N24" si="9">M17/M$37*100</f>
        <v>8.1523962744113998</v>
      </c>
    </row>
    <row r="18" spans="1:14" x14ac:dyDescent="0.25">
      <c r="A18" s="42" t="s">
        <v>30</v>
      </c>
      <c r="B18" s="8" t="s">
        <v>10</v>
      </c>
      <c r="C18" s="49">
        <f>RS!C13</f>
        <v>2345</v>
      </c>
      <c r="D18" s="31">
        <f t="shared" si="6"/>
        <v>2.6015087641446639</v>
      </c>
      <c r="E18" s="49">
        <f>RS!E13</f>
        <v>5669477.5800000001</v>
      </c>
      <c r="F18" s="31">
        <f t="shared" si="7"/>
        <v>3.2545015271527102</v>
      </c>
      <c r="G18" s="49">
        <f>RS!G13</f>
        <v>0</v>
      </c>
      <c r="H18" s="66">
        <f t="shared" ref="H18:H24" si="10">G18/G$37*100</f>
        <v>0</v>
      </c>
      <c r="I18" s="49">
        <f>RS!I13</f>
        <v>0</v>
      </c>
      <c r="J18" s="31">
        <f t="shared" si="8"/>
        <v>0</v>
      </c>
      <c r="K18" s="49">
        <f>RS!K13</f>
        <v>2345</v>
      </c>
      <c r="L18" s="66">
        <f t="shared" ref="L18:L24" si="11">K18/K$37*100</f>
        <v>2.3790923940061077</v>
      </c>
      <c r="M18" s="49">
        <f>RS!M13</f>
        <v>5669477.5800000001</v>
      </c>
      <c r="N18" s="31">
        <f t="shared" si="9"/>
        <v>2.6081106166382479</v>
      </c>
    </row>
    <row r="19" spans="1:14" x14ac:dyDescent="0.25">
      <c r="A19" s="42" t="s">
        <v>31</v>
      </c>
      <c r="B19" s="8" t="s">
        <v>11</v>
      </c>
      <c r="C19" s="49">
        <f>RS!C14</f>
        <v>3330</v>
      </c>
      <c r="D19" s="31">
        <f t="shared" si="6"/>
        <v>3.6942533836254716</v>
      </c>
      <c r="E19" s="49">
        <f>RS!E14</f>
        <v>7271615.3600000003</v>
      </c>
      <c r="F19" s="31">
        <f t="shared" si="7"/>
        <v>4.1741911772384332</v>
      </c>
      <c r="G19" s="49">
        <f>RS!G14</f>
        <v>174</v>
      </c>
      <c r="H19" s="66">
        <f t="shared" si="10"/>
        <v>2.0647917408330367</v>
      </c>
      <c r="I19" s="49">
        <f>RS!I14</f>
        <v>211343.32</v>
      </c>
      <c r="J19" s="31">
        <f t="shared" si="8"/>
        <v>0.48950905419190266</v>
      </c>
      <c r="K19" s="49">
        <f>RS!K14</f>
        <v>3504</v>
      </c>
      <c r="L19" s="66">
        <f t="shared" si="11"/>
        <v>3.5549423234956934</v>
      </c>
      <c r="M19" s="49">
        <f>RS!M14</f>
        <v>7482958.6800000006</v>
      </c>
      <c r="N19" s="31">
        <f t="shared" si="9"/>
        <v>3.4423602001744458</v>
      </c>
    </row>
    <row r="20" spans="1:14" x14ac:dyDescent="0.25">
      <c r="A20" s="42" t="s">
        <v>32</v>
      </c>
      <c r="B20" s="8" t="s">
        <v>3</v>
      </c>
      <c r="C20" s="49">
        <f>FBiH!C16</f>
        <v>9256</v>
      </c>
      <c r="D20" s="31">
        <f t="shared" si="6"/>
        <v>10.268471266918128</v>
      </c>
      <c r="E20" s="49">
        <f>FBiH!E16</f>
        <v>18232819</v>
      </c>
      <c r="F20" s="31">
        <f t="shared" si="7"/>
        <v>10.466350107658235</v>
      </c>
      <c r="G20" s="49">
        <f>FBiH!G16</f>
        <v>0</v>
      </c>
      <c r="H20" s="66">
        <f t="shared" si="10"/>
        <v>0</v>
      </c>
      <c r="I20" s="49">
        <f>FBiH!I16</f>
        <v>0</v>
      </c>
      <c r="J20" s="31">
        <f t="shared" si="8"/>
        <v>0</v>
      </c>
      <c r="K20" s="49">
        <f>FBiH!K16</f>
        <v>9256</v>
      </c>
      <c r="L20" s="66">
        <f t="shared" si="11"/>
        <v>9.3905668225673899</v>
      </c>
      <c r="M20" s="49">
        <f>FBiH!M16</f>
        <v>18232819</v>
      </c>
      <c r="N20" s="31">
        <f t="shared" si="9"/>
        <v>8.387582124479195</v>
      </c>
    </row>
    <row r="21" spans="1:14" x14ac:dyDescent="0.25">
      <c r="A21" s="42" t="s">
        <v>33</v>
      </c>
      <c r="B21" s="8" t="s">
        <v>19</v>
      </c>
      <c r="C21" s="49">
        <f>RS!C15</f>
        <v>611</v>
      </c>
      <c r="D21" s="31">
        <f t="shared" si="6"/>
        <v>0.67783447969824717</v>
      </c>
      <c r="E21" s="49">
        <f>RS!E15</f>
        <v>1415099.0499999998</v>
      </c>
      <c r="F21" s="31">
        <f t="shared" si="7"/>
        <v>0.81232211509995045</v>
      </c>
      <c r="G21" s="49">
        <f>RS!G15</f>
        <v>0</v>
      </c>
      <c r="H21" s="66">
        <f t="shared" si="10"/>
        <v>0</v>
      </c>
      <c r="I21" s="49">
        <f>RS!I15</f>
        <v>0</v>
      </c>
      <c r="J21" s="31">
        <f t="shared" si="8"/>
        <v>0</v>
      </c>
      <c r="K21" s="49">
        <f>RS!K15</f>
        <v>611</v>
      </c>
      <c r="L21" s="66">
        <f t="shared" si="11"/>
        <v>0.61988292227621822</v>
      </c>
      <c r="M21" s="49">
        <f>RS!M15</f>
        <v>1415099.0499999998</v>
      </c>
      <c r="N21" s="31">
        <f t="shared" si="9"/>
        <v>0.65098323501963629</v>
      </c>
    </row>
    <row r="22" spans="1:14" x14ac:dyDescent="0.25">
      <c r="A22" s="42" t="s">
        <v>34</v>
      </c>
      <c r="B22" s="8" t="s">
        <v>59</v>
      </c>
      <c r="C22" s="49">
        <f>RS!C16</f>
        <v>2</v>
      </c>
      <c r="D22" s="31">
        <f t="shared" si="6"/>
        <v>2.2187708009762594E-3</v>
      </c>
      <c r="E22" s="49">
        <f>RS!E16</f>
        <v>1239.06</v>
      </c>
      <c r="F22" s="31">
        <f t="shared" si="7"/>
        <v>7.1126882597776083E-4</v>
      </c>
      <c r="G22" s="49">
        <f>RS!G16</f>
        <v>694</v>
      </c>
      <c r="H22" s="66">
        <f t="shared" si="10"/>
        <v>8.2354337249317666</v>
      </c>
      <c r="I22" s="49">
        <f>RS!I16</f>
        <v>4783440.8099999996</v>
      </c>
      <c r="J22" s="31">
        <f t="shared" si="8"/>
        <v>11.079307293393747</v>
      </c>
      <c r="K22" s="49">
        <f>RS!K16</f>
        <v>696</v>
      </c>
      <c r="L22" s="66">
        <f t="shared" si="11"/>
        <v>0.70611868069435002</v>
      </c>
      <c r="M22" s="49">
        <f>RS!M16</f>
        <v>4784679.8699999992</v>
      </c>
      <c r="N22" s="31">
        <f t="shared" si="9"/>
        <v>2.2010801154208481</v>
      </c>
    </row>
    <row r="23" spans="1:14" x14ac:dyDescent="0.25">
      <c r="A23" s="42" t="s">
        <v>35</v>
      </c>
      <c r="B23" s="8" t="s">
        <v>4</v>
      </c>
      <c r="C23" s="49">
        <f>FBiH!C17</f>
        <v>3101</v>
      </c>
      <c r="D23" s="31">
        <f t="shared" si="6"/>
        <v>3.4402041269136903</v>
      </c>
      <c r="E23" s="49">
        <f>FBiH!E17</f>
        <v>7968139</v>
      </c>
      <c r="F23" s="31">
        <f t="shared" si="7"/>
        <v>4.5740229462315058</v>
      </c>
      <c r="G23" s="49">
        <f>FBiH!G17</f>
        <v>1182</v>
      </c>
      <c r="H23" s="66">
        <f t="shared" si="10"/>
        <v>14.026343894624421</v>
      </c>
      <c r="I23" s="49">
        <f>FBiH!I17</f>
        <v>10714218</v>
      </c>
      <c r="J23" s="31">
        <f t="shared" si="8"/>
        <v>24.816051529737766</v>
      </c>
      <c r="K23" s="49">
        <f>FBiH!K17</f>
        <v>4283</v>
      </c>
      <c r="L23" s="66">
        <f t="shared" si="11"/>
        <v>4.345267685939513</v>
      </c>
      <c r="M23" s="49">
        <f>FBiH!M17</f>
        <v>18682357</v>
      </c>
      <c r="N23" s="31">
        <f t="shared" si="9"/>
        <v>8.5943815718424421</v>
      </c>
    </row>
    <row r="24" spans="1:14" x14ac:dyDescent="0.25">
      <c r="A24" s="42" t="s">
        <v>36</v>
      </c>
      <c r="B24" s="8" t="s">
        <v>14</v>
      </c>
      <c r="C24" s="49">
        <f>RS!C17</f>
        <v>273</v>
      </c>
      <c r="D24" s="31">
        <f t="shared" si="6"/>
        <v>0.30286221433325933</v>
      </c>
      <c r="E24" s="49">
        <f>RS!E17</f>
        <v>1040562.85</v>
      </c>
      <c r="F24" s="31">
        <f t="shared" si="7"/>
        <v>0.59732371045435484</v>
      </c>
      <c r="G24" s="49">
        <f>RS!G17</f>
        <v>0</v>
      </c>
      <c r="H24" s="67">
        <f t="shared" si="10"/>
        <v>0</v>
      </c>
      <c r="I24" s="49">
        <f>RS!I17</f>
        <v>0</v>
      </c>
      <c r="J24" s="31">
        <f t="shared" si="8"/>
        <v>0</v>
      </c>
      <c r="K24" s="49">
        <f>RS!K17</f>
        <v>273</v>
      </c>
      <c r="L24" s="67">
        <f t="shared" si="11"/>
        <v>0.27696896527235282</v>
      </c>
      <c r="M24" s="49">
        <f>RS!M17</f>
        <v>1040562.85</v>
      </c>
      <c r="N24" s="31">
        <f t="shared" si="9"/>
        <v>0.47868661231470161</v>
      </c>
    </row>
    <row r="25" spans="1:14" x14ac:dyDescent="0.25">
      <c r="A25" s="42" t="s">
        <v>37</v>
      </c>
      <c r="B25" s="8" t="s">
        <v>15</v>
      </c>
      <c r="C25" s="49">
        <f>RS!C18</f>
        <v>1349</v>
      </c>
      <c r="D25" s="31">
        <f t="shared" ref="D25:D36" si="12">C25/C$37*100</f>
        <v>1.4965609052584867</v>
      </c>
      <c r="E25" s="49">
        <f>RS!E18</f>
        <v>2786497.0300000003</v>
      </c>
      <c r="F25" s="31">
        <f t="shared" ref="F25:F36" si="13">E25/E$37*100</f>
        <v>1.5995581094689668</v>
      </c>
      <c r="G25" s="49">
        <f>RS!G18</f>
        <v>0</v>
      </c>
      <c r="H25" s="67">
        <f t="shared" ref="H25:H36" si="14">G25/G$37*100</f>
        <v>0</v>
      </c>
      <c r="I25" s="49">
        <f>RS!I18</f>
        <v>0</v>
      </c>
      <c r="J25" s="31">
        <f t="shared" ref="J25:J36" si="15">I25/I$37*100</f>
        <v>0</v>
      </c>
      <c r="K25" s="49">
        <f>RS!K18</f>
        <v>1349</v>
      </c>
      <c r="L25" s="67">
        <f t="shared" ref="L25:L36" si="16">K25/K$37*100</f>
        <v>1.3686122130124687</v>
      </c>
      <c r="M25" s="49">
        <f>RS!M18</f>
        <v>2786497.0300000003</v>
      </c>
      <c r="N25" s="31">
        <f t="shared" ref="N25:N36" si="17">M25/M$37*100</f>
        <v>1.2818628144524644</v>
      </c>
    </row>
    <row r="26" spans="1:14" x14ac:dyDescent="0.25">
      <c r="A26" s="42" t="s">
        <v>38</v>
      </c>
      <c r="B26" s="8" t="s">
        <v>16</v>
      </c>
      <c r="C26" s="49">
        <f>RS!C19</f>
        <v>1215</v>
      </c>
      <c r="D26" s="31">
        <f t="shared" si="12"/>
        <v>1.3479032615930773</v>
      </c>
      <c r="E26" s="49">
        <f>RS!E19</f>
        <v>3026975.31</v>
      </c>
      <c r="F26" s="31">
        <f t="shared" si="13"/>
        <v>1.7376020329986999</v>
      </c>
      <c r="G26" s="49">
        <f>RS!G19</f>
        <v>0</v>
      </c>
      <c r="H26" s="67">
        <f t="shared" si="14"/>
        <v>0</v>
      </c>
      <c r="I26" s="49">
        <f>RS!I19</f>
        <v>0</v>
      </c>
      <c r="J26" s="31">
        <f t="shared" si="15"/>
        <v>0</v>
      </c>
      <c r="K26" s="49">
        <f>RS!K19</f>
        <v>1215</v>
      </c>
      <c r="L26" s="67">
        <f t="shared" si="16"/>
        <v>1.2326640762121197</v>
      </c>
      <c r="M26" s="49">
        <f>RS!M19</f>
        <v>3026975.31</v>
      </c>
      <c r="N26" s="31">
        <f t="shared" si="17"/>
        <v>1.3924892251382448</v>
      </c>
    </row>
    <row r="27" spans="1:14" x14ac:dyDescent="0.25">
      <c r="A27" s="42" t="s">
        <v>39</v>
      </c>
      <c r="B27" s="8" t="s">
        <v>8</v>
      </c>
      <c r="C27" s="49">
        <f>RS!C20</f>
        <v>1971</v>
      </c>
      <c r="D27" s="31">
        <f t="shared" si="12"/>
        <v>2.1865986243621034</v>
      </c>
      <c r="E27" s="49">
        <f>RS!E20</f>
        <v>4251970.75</v>
      </c>
      <c r="F27" s="31">
        <f t="shared" si="13"/>
        <v>2.44079725230762</v>
      </c>
      <c r="G27" s="49">
        <f>RS!G20</f>
        <v>0</v>
      </c>
      <c r="H27" s="67">
        <f t="shared" si="14"/>
        <v>0</v>
      </c>
      <c r="I27" s="49">
        <f>RS!I20</f>
        <v>0</v>
      </c>
      <c r="J27" s="31">
        <f t="shared" si="15"/>
        <v>0</v>
      </c>
      <c r="K27" s="49">
        <f>RS!K20</f>
        <v>1971</v>
      </c>
      <c r="L27" s="67">
        <f t="shared" si="16"/>
        <v>1.9996550569663274</v>
      </c>
      <c r="M27" s="49">
        <f>RS!M20</f>
        <v>4251970.75</v>
      </c>
      <c r="N27" s="31">
        <f t="shared" si="17"/>
        <v>1.9560197387199638</v>
      </c>
    </row>
    <row r="28" spans="1:14" x14ac:dyDescent="0.25">
      <c r="A28" s="42" t="s">
        <v>40</v>
      </c>
      <c r="B28" s="8" t="s">
        <v>12</v>
      </c>
      <c r="C28" s="49">
        <f>RS!C21</f>
        <v>637</v>
      </c>
      <c r="D28" s="31">
        <f t="shared" si="12"/>
        <v>0.70667850011093847</v>
      </c>
      <c r="E28" s="49">
        <f>RS!E21</f>
        <v>1888459.05</v>
      </c>
      <c r="F28" s="31">
        <f t="shared" si="13"/>
        <v>1.0840492400695507</v>
      </c>
      <c r="G28" s="49">
        <f>RS!G21</f>
        <v>0</v>
      </c>
      <c r="H28" s="67">
        <f t="shared" si="14"/>
        <v>0</v>
      </c>
      <c r="I28" s="49">
        <f>RS!I21</f>
        <v>0</v>
      </c>
      <c r="J28" s="31">
        <f t="shared" si="15"/>
        <v>0</v>
      </c>
      <c r="K28" s="49">
        <f>RS!K21</f>
        <v>637</v>
      </c>
      <c r="L28" s="67">
        <f t="shared" si="16"/>
        <v>0.64626091896882321</v>
      </c>
      <c r="M28" s="49">
        <f>RS!M21</f>
        <v>1888459.05</v>
      </c>
      <c r="N28" s="31">
        <f t="shared" si="17"/>
        <v>0.86874143655958858</v>
      </c>
    </row>
    <row r="29" spans="1:14" x14ac:dyDescent="0.25">
      <c r="A29" s="42" t="s">
        <v>41</v>
      </c>
      <c r="B29" s="8" t="s">
        <v>54</v>
      </c>
      <c r="C29" s="49">
        <f>RS!C22</f>
        <v>189</v>
      </c>
      <c r="D29" s="31">
        <f t="shared" si="12"/>
        <v>0.2096738406922565</v>
      </c>
      <c r="E29" s="49">
        <f>RS!E22</f>
        <v>322901.24</v>
      </c>
      <c r="F29" s="31">
        <f t="shared" si="13"/>
        <v>0.18535792123187189</v>
      </c>
      <c r="G29" s="49">
        <f>RS!G22</f>
        <v>0</v>
      </c>
      <c r="H29" s="67">
        <f t="shared" si="14"/>
        <v>0</v>
      </c>
      <c r="I29" s="49">
        <f>RS!I22</f>
        <v>0</v>
      </c>
      <c r="J29" s="31">
        <f t="shared" si="15"/>
        <v>0</v>
      </c>
      <c r="K29" s="49">
        <f>RS!K22</f>
        <v>189</v>
      </c>
      <c r="L29" s="67">
        <f t="shared" si="16"/>
        <v>0.19174774518855195</v>
      </c>
      <c r="M29" s="49">
        <f>RS!M22</f>
        <v>322901.24</v>
      </c>
      <c r="N29" s="31">
        <f t="shared" si="17"/>
        <v>0.14854316650629648</v>
      </c>
    </row>
    <row r="30" spans="1:14" x14ac:dyDescent="0.25">
      <c r="A30" s="42" t="s">
        <v>42</v>
      </c>
      <c r="B30" s="8" t="s">
        <v>5</v>
      </c>
      <c r="C30" s="49">
        <f>FBiH!C18</f>
        <v>9784</v>
      </c>
      <c r="D30" s="31">
        <f t="shared" si="12"/>
        <v>10.854226758375859</v>
      </c>
      <c r="E30" s="49">
        <f>FBiH!E18</f>
        <v>22654898</v>
      </c>
      <c r="F30" s="31">
        <f t="shared" si="13"/>
        <v>13.004796138287029</v>
      </c>
      <c r="G30" s="49">
        <f>FBiH!G18</f>
        <v>485</v>
      </c>
      <c r="H30" s="67">
        <f t="shared" si="14"/>
        <v>5.7553103120920852</v>
      </c>
      <c r="I30" s="49">
        <f>FBiH!I18</f>
        <v>1872520</v>
      </c>
      <c r="J30" s="31">
        <f t="shared" si="15"/>
        <v>4.3370923394002778</v>
      </c>
      <c r="K30" s="49">
        <f>FBiH!K18</f>
        <v>10269</v>
      </c>
      <c r="L30" s="67">
        <f t="shared" si="16"/>
        <v>10.418294155244656</v>
      </c>
      <c r="M30" s="49">
        <f>FBiH!M18</f>
        <v>24527418</v>
      </c>
      <c r="N30" s="31">
        <f t="shared" si="17"/>
        <v>11.283265235969777</v>
      </c>
    </row>
    <row r="31" spans="1:14" x14ac:dyDescent="0.25">
      <c r="A31" s="42" t="s">
        <v>43</v>
      </c>
      <c r="B31" s="8" t="s">
        <v>18</v>
      </c>
      <c r="C31" s="49">
        <f>RS!C23</f>
        <v>256</v>
      </c>
      <c r="D31" s="31">
        <f t="shared" si="12"/>
        <v>0.2840026625249612</v>
      </c>
      <c r="E31" s="49">
        <f>RS!E23</f>
        <v>893905.24</v>
      </c>
      <c r="F31" s="31">
        <f t="shared" si="13"/>
        <v>0.51313651525363468</v>
      </c>
      <c r="G31" s="49">
        <f>RS!G23</f>
        <v>0</v>
      </c>
      <c r="H31" s="67">
        <f t="shared" si="14"/>
        <v>0</v>
      </c>
      <c r="I31" s="49">
        <f>RS!I23</f>
        <v>0</v>
      </c>
      <c r="J31" s="31">
        <f t="shared" si="15"/>
        <v>0</v>
      </c>
      <c r="K31" s="49">
        <f>RS!K23</f>
        <v>256</v>
      </c>
      <c r="L31" s="67">
        <f t="shared" si="16"/>
        <v>0.25972181358872648</v>
      </c>
      <c r="M31" s="49">
        <f>RS!M23</f>
        <v>893905.24</v>
      </c>
      <c r="N31" s="31">
        <f t="shared" si="17"/>
        <v>0.41122020747325383</v>
      </c>
    </row>
    <row r="32" spans="1:14" x14ac:dyDescent="0.25">
      <c r="A32" s="42" t="s">
        <v>44</v>
      </c>
      <c r="B32" s="8" t="s">
        <v>17</v>
      </c>
      <c r="C32" s="49">
        <f>RS!C24</f>
        <v>1371</v>
      </c>
      <c r="D32" s="31">
        <f t="shared" si="12"/>
        <v>1.5209673840692257</v>
      </c>
      <c r="E32" s="49">
        <f>RS!E24</f>
        <v>2666035.2000000002</v>
      </c>
      <c r="F32" s="31">
        <f t="shared" si="13"/>
        <v>1.5304083149479324</v>
      </c>
      <c r="G32" s="49">
        <f>RS!G24</f>
        <v>0</v>
      </c>
      <c r="H32" s="67">
        <f t="shared" si="14"/>
        <v>0</v>
      </c>
      <c r="I32" s="49">
        <f>RS!I24</f>
        <v>0</v>
      </c>
      <c r="J32" s="31">
        <f t="shared" si="15"/>
        <v>0</v>
      </c>
      <c r="K32" s="49">
        <f>RS!K24</f>
        <v>1371</v>
      </c>
      <c r="L32" s="67">
        <f t="shared" si="16"/>
        <v>1.3909320563677499</v>
      </c>
      <c r="M32" s="49">
        <f>RS!M24</f>
        <v>2666035.2000000002</v>
      </c>
      <c r="N32" s="31">
        <f t="shared" si="17"/>
        <v>1.2264471657812386</v>
      </c>
    </row>
    <row r="33" spans="1:14" x14ac:dyDescent="0.25">
      <c r="A33" s="42" t="s">
        <v>45</v>
      </c>
      <c r="B33" s="8" t="s">
        <v>6</v>
      </c>
      <c r="C33" s="49">
        <f>FBiH!C19</f>
        <v>5841</v>
      </c>
      <c r="D33" s="31">
        <f t="shared" si="12"/>
        <v>6.4799201242511648</v>
      </c>
      <c r="E33" s="49">
        <f>FBiH!E19</f>
        <v>13621349</v>
      </c>
      <c r="F33" s="31">
        <f t="shared" si="13"/>
        <v>7.8191862472062263</v>
      </c>
      <c r="G33" s="49">
        <f>FBiH!G19</f>
        <v>2583</v>
      </c>
      <c r="H33" s="67">
        <f t="shared" si="14"/>
        <v>30.651477394090428</v>
      </c>
      <c r="I33" s="49">
        <f>FBiH!I19</f>
        <v>3287200</v>
      </c>
      <c r="J33" s="31">
        <f t="shared" si="15"/>
        <v>7.6137450804672806</v>
      </c>
      <c r="K33" s="49">
        <f>FBiH!K19</f>
        <v>8424</v>
      </c>
      <c r="L33" s="67">
        <f t="shared" si="16"/>
        <v>8.5464709284040286</v>
      </c>
      <c r="M33" s="49">
        <f>FBiH!M19</f>
        <v>16908549</v>
      </c>
      <c r="N33" s="31">
        <f t="shared" si="17"/>
        <v>7.7783826704625634</v>
      </c>
    </row>
    <row r="34" spans="1:14" x14ac:dyDescent="0.25">
      <c r="A34" s="42" t="s">
        <v>46</v>
      </c>
      <c r="B34" s="8" t="s">
        <v>7</v>
      </c>
      <c r="C34" s="49">
        <f>FBiH!C20</f>
        <v>8254</v>
      </c>
      <c r="D34" s="31">
        <f t="shared" si="12"/>
        <v>9.1568670956290212</v>
      </c>
      <c r="E34" s="49">
        <f>FBiH!E20</f>
        <v>11138639</v>
      </c>
      <c r="F34" s="31">
        <f t="shared" si="13"/>
        <v>6.3940137560086683</v>
      </c>
      <c r="G34" s="49">
        <f>FBiH!G20</f>
        <v>967</v>
      </c>
      <c r="H34" s="67">
        <f t="shared" si="14"/>
        <v>11.475020766583601</v>
      </c>
      <c r="I34" s="49">
        <f>FBiH!I20</f>
        <v>7894571</v>
      </c>
      <c r="J34" s="31">
        <f t="shared" si="15"/>
        <v>18.285243098579233</v>
      </c>
      <c r="K34" s="49">
        <f>FBiH!K20</f>
        <v>9221</v>
      </c>
      <c r="L34" s="67">
        <f t="shared" si="16"/>
        <v>9.3550579808658068</v>
      </c>
      <c r="M34" s="49">
        <f>FBiH!M20</f>
        <v>19033210</v>
      </c>
      <c r="N34" s="31">
        <f t="shared" si="17"/>
        <v>8.7557832920657326</v>
      </c>
    </row>
    <row r="35" spans="1:14" x14ac:dyDescent="0.25">
      <c r="A35" s="42" t="s">
        <v>47</v>
      </c>
      <c r="B35" s="8" t="s">
        <v>58</v>
      </c>
      <c r="C35" s="49">
        <f>FBiH!C21</f>
        <v>128</v>
      </c>
      <c r="D35" s="31">
        <f t="shared" si="12"/>
        <v>0.1420013312624806</v>
      </c>
      <c r="E35" s="49">
        <f>FBiH!E21</f>
        <v>220266</v>
      </c>
      <c r="F35" s="31">
        <f t="shared" si="13"/>
        <v>0.12644128550902903</v>
      </c>
      <c r="G35" s="49">
        <f>FBiH!G21</f>
        <v>1050</v>
      </c>
      <c r="H35" s="67">
        <f t="shared" si="14"/>
        <v>12.459950160199359</v>
      </c>
      <c r="I35" s="49">
        <f>FBiH!I21</f>
        <v>6398534</v>
      </c>
      <c r="J35" s="31">
        <f t="shared" si="15"/>
        <v>14.820152946186004</v>
      </c>
      <c r="K35" s="49">
        <f>FBiH!K21</f>
        <v>1178</v>
      </c>
      <c r="L35" s="67">
        <f t="shared" si="16"/>
        <v>1.1951261578418741</v>
      </c>
      <c r="M35" s="49">
        <f>FBiH!M21</f>
        <v>6618800</v>
      </c>
      <c r="N35" s="31">
        <f t="shared" si="17"/>
        <v>3.0448242021984036</v>
      </c>
    </row>
    <row r="36" spans="1:14" x14ac:dyDescent="0.25">
      <c r="A36" s="42" t="s">
        <v>62</v>
      </c>
      <c r="B36" s="8" t="s">
        <v>22</v>
      </c>
      <c r="C36" s="49">
        <f>RS!C25</f>
        <v>3194</v>
      </c>
      <c r="D36" s="31">
        <f t="shared" si="12"/>
        <v>3.5433769691590857</v>
      </c>
      <c r="E36" s="49">
        <f>RS!E25</f>
        <v>5723130.0999999996</v>
      </c>
      <c r="F36" s="31">
        <f t="shared" si="13"/>
        <v>3.2853001687932668</v>
      </c>
      <c r="G36" s="49">
        <f>RS!G25</f>
        <v>228</v>
      </c>
      <c r="H36" s="67">
        <f t="shared" si="14"/>
        <v>2.7055891776432897</v>
      </c>
      <c r="I36" s="49">
        <f>RS!I25</f>
        <v>665923.55000000005</v>
      </c>
      <c r="J36" s="31">
        <f t="shared" si="15"/>
        <v>1.5423984402469604</v>
      </c>
      <c r="K36" s="49">
        <f>RS!K25</f>
        <v>3422</v>
      </c>
      <c r="L36" s="67">
        <f t="shared" si="16"/>
        <v>3.4717501800805546</v>
      </c>
      <c r="M36" s="49">
        <f>RS!M25</f>
        <v>6389053.6499999994</v>
      </c>
      <c r="N36" s="31">
        <f t="shared" si="17"/>
        <v>2.9391347650123958</v>
      </c>
    </row>
    <row r="37" spans="1:14" ht="15.75" thickBot="1" x14ac:dyDescent="0.3">
      <c r="A37" s="56"/>
      <c r="B37" s="57" t="s">
        <v>53</v>
      </c>
      <c r="C37" s="63">
        <f t="shared" ref="C37:N37" si="18">SUM(C11:C36)</f>
        <v>90140</v>
      </c>
      <c r="D37" s="58">
        <f t="shared" si="18"/>
        <v>99.999999999999986</v>
      </c>
      <c r="E37" s="63">
        <f t="shared" si="18"/>
        <v>174204176.35999998</v>
      </c>
      <c r="F37" s="58">
        <f t="shared" si="18"/>
        <v>100.00000000000003</v>
      </c>
      <c r="G37" s="63">
        <f t="shared" si="18"/>
        <v>8427</v>
      </c>
      <c r="H37" s="58">
        <f t="shared" si="18"/>
        <v>100</v>
      </c>
      <c r="I37" s="63">
        <f t="shared" si="18"/>
        <v>43174547.679999992</v>
      </c>
      <c r="J37" s="59">
        <f t="shared" si="18"/>
        <v>100</v>
      </c>
      <c r="K37" s="63">
        <f t="shared" si="18"/>
        <v>98567</v>
      </c>
      <c r="L37" s="68">
        <f t="shared" si="18"/>
        <v>99.999999999999972</v>
      </c>
      <c r="M37" s="63">
        <f t="shared" si="18"/>
        <v>217378724.04000002</v>
      </c>
      <c r="N37" s="59">
        <f t="shared" si="18"/>
        <v>100</v>
      </c>
    </row>
    <row r="40" spans="1:14" x14ac:dyDescent="0.25">
      <c r="B40" s="43" t="s">
        <v>67</v>
      </c>
    </row>
    <row r="41" spans="1:14" x14ac:dyDescent="0.25">
      <c r="C41" s="12"/>
      <c r="D41" s="12"/>
      <c r="H41" s="13"/>
      <c r="I41" s="13"/>
    </row>
    <row r="42" spans="1:14" x14ac:dyDescent="0.25">
      <c r="C42" s="36"/>
    </row>
    <row r="43" spans="1:14" x14ac:dyDescent="0.25">
      <c r="B43" s="45"/>
      <c r="C43" s="9"/>
    </row>
    <row r="44" spans="1:14" x14ac:dyDescent="0.25">
      <c r="B44" s="45"/>
    </row>
    <row r="45" spans="1:14" x14ac:dyDescent="0.25">
      <c r="B45" s="45"/>
      <c r="C45" s="9"/>
      <c r="E45" s="37"/>
      <c r="F45" s="37"/>
    </row>
    <row r="46" spans="1:14" x14ac:dyDescent="0.25">
      <c r="B46" s="45"/>
      <c r="C46" s="9"/>
      <c r="D46" s="19"/>
      <c r="I46" s="9"/>
    </row>
    <row r="47" spans="1:14" x14ac:dyDescent="0.25">
      <c r="B47" s="45"/>
      <c r="C47" s="9"/>
      <c r="I47" s="9"/>
    </row>
    <row r="48" spans="1:14" x14ac:dyDescent="0.25">
      <c r="B48" s="45"/>
    </row>
    <row r="49" spans="2:6" x14ac:dyDescent="0.25">
      <c r="B49" s="45"/>
      <c r="C49" s="46"/>
      <c r="D49" s="46"/>
      <c r="E49" s="46"/>
      <c r="F49" s="46"/>
    </row>
    <row r="50" spans="2:6" x14ac:dyDescent="0.25">
      <c r="B50" s="45"/>
      <c r="C50" s="46"/>
      <c r="D50" s="46"/>
      <c r="E50" s="46"/>
      <c r="F50" s="46"/>
    </row>
    <row r="51" spans="2:6" x14ac:dyDescent="0.25">
      <c r="B51" s="45"/>
      <c r="C51" s="46"/>
      <c r="D51" s="47"/>
      <c r="E51" s="46"/>
      <c r="F51" s="46"/>
    </row>
    <row r="52" spans="2:6" x14ac:dyDescent="0.25">
      <c r="B52" s="45"/>
      <c r="C52" s="46"/>
      <c r="D52" s="46"/>
      <c r="E52" s="46"/>
      <c r="F52" s="46"/>
    </row>
    <row r="53" spans="2:6" x14ac:dyDescent="0.25">
      <c r="B53" s="45"/>
      <c r="C53" s="46"/>
      <c r="D53" s="46"/>
      <c r="E53" s="46"/>
      <c r="F53" s="46"/>
    </row>
    <row r="54" spans="2:6" x14ac:dyDescent="0.25">
      <c r="B54" s="45"/>
      <c r="C54" s="46"/>
      <c r="D54" s="46"/>
      <c r="E54" s="46"/>
      <c r="F54" s="46"/>
    </row>
    <row r="55" spans="2:6" x14ac:dyDescent="0.25">
      <c r="B55" s="45"/>
      <c r="C55" s="46"/>
      <c r="D55" s="46"/>
      <c r="E55" s="46"/>
      <c r="F55" s="46"/>
    </row>
    <row r="56" spans="2:6" x14ac:dyDescent="0.25">
      <c r="B56" s="45"/>
      <c r="C56" s="46"/>
      <c r="D56" s="46"/>
      <c r="E56" s="46"/>
      <c r="F56" s="46"/>
    </row>
    <row r="57" spans="2:6" x14ac:dyDescent="0.25">
      <c r="B57" s="45"/>
      <c r="C57" s="46"/>
      <c r="D57" s="46"/>
      <c r="E57" s="46"/>
      <c r="F57" s="46"/>
    </row>
    <row r="58" spans="2:6" x14ac:dyDescent="0.25">
      <c r="B58" s="45"/>
      <c r="C58" s="46"/>
      <c r="D58" s="46"/>
      <c r="E58" s="46"/>
      <c r="F58" s="46"/>
    </row>
    <row r="59" spans="2:6" x14ac:dyDescent="0.25">
      <c r="B59" s="45"/>
      <c r="C59" s="46"/>
      <c r="D59" s="46"/>
      <c r="E59" s="46"/>
      <c r="F59" s="46"/>
    </row>
    <row r="60" spans="2:6" x14ac:dyDescent="0.25">
      <c r="B60" s="45"/>
      <c r="C60" s="46"/>
      <c r="D60" s="46"/>
      <c r="E60" s="46"/>
      <c r="F60" s="46"/>
    </row>
    <row r="61" spans="2:6" x14ac:dyDescent="0.25">
      <c r="B61" s="45"/>
      <c r="C61" s="46"/>
      <c r="D61" s="46"/>
      <c r="E61" s="46"/>
      <c r="F61" s="46"/>
    </row>
    <row r="62" spans="2:6" x14ac:dyDescent="0.25">
      <c r="B62" s="45"/>
      <c r="C62" s="46"/>
      <c r="D62" s="46"/>
      <c r="E62" s="46"/>
      <c r="F62" s="46"/>
    </row>
    <row r="63" spans="2:6" x14ac:dyDescent="0.25">
      <c r="B63" s="45"/>
      <c r="C63" s="46"/>
      <c r="D63" s="46"/>
      <c r="E63" s="46"/>
      <c r="F63" s="46"/>
    </row>
    <row r="64" spans="2:6" x14ac:dyDescent="0.25">
      <c r="B64" s="45"/>
      <c r="C64" s="46"/>
      <c r="D64" s="46"/>
      <c r="E64" s="46"/>
      <c r="F64" s="46"/>
    </row>
    <row r="65" spans="2:6" x14ac:dyDescent="0.25">
      <c r="B65" s="45"/>
      <c r="C65" s="46"/>
      <c r="D65" s="46"/>
      <c r="E65" s="46"/>
      <c r="F65" s="46"/>
    </row>
    <row r="66" spans="2:6" x14ac:dyDescent="0.25">
      <c r="B66" s="45"/>
      <c r="C66" s="46"/>
      <c r="D66" s="46"/>
      <c r="E66" s="46"/>
      <c r="F66" s="46"/>
    </row>
    <row r="67" spans="2:6" x14ac:dyDescent="0.25">
      <c r="B67" s="45"/>
      <c r="C67" s="46"/>
      <c r="D67" s="46"/>
      <c r="E67" s="46"/>
      <c r="F67" s="46"/>
    </row>
    <row r="68" spans="2:6" x14ac:dyDescent="0.25">
      <c r="B68" s="45"/>
      <c r="C68" s="46"/>
      <c r="D68" s="46"/>
      <c r="E68" s="46"/>
      <c r="F68" s="46"/>
    </row>
    <row r="69" spans="2:6" x14ac:dyDescent="0.25">
      <c r="B69" s="45"/>
      <c r="C69" s="46"/>
      <c r="D69" s="46"/>
      <c r="E69" s="46"/>
      <c r="F69" s="46"/>
    </row>
    <row r="70" spans="2:6" x14ac:dyDescent="0.25">
      <c r="B70" s="45"/>
      <c r="C70" s="46"/>
      <c r="D70" s="46"/>
      <c r="E70" s="46"/>
      <c r="F70" s="46"/>
    </row>
    <row r="71" spans="2:6" x14ac:dyDescent="0.25">
      <c r="B71" s="45"/>
      <c r="C71" s="46"/>
      <c r="D71" s="46"/>
      <c r="E71" s="46"/>
      <c r="F71" s="46"/>
    </row>
    <row r="72" spans="2:6" x14ac:dyDescent="0.25">
      <c r="B72" s="45"/>
      <c r="C72" s="46"/>
      <c r="D72" s="46"/>
      <c r="E72" s="46"/>
      <c r="F72" s="46"/>
    </row>
    <row r="73" spans="2:6" x14ac:dyDescent="0.25">
      <c r="B73" s="45"/>
      <c r="C73" s="46"/>
      <c r="D73" s="46"/>
      <c r="E73" s="46"/>
      <c r="F73" s="46"/>
    </row>
    <row r="74" spans="2:6" x14ac:dyDescent="0.25">
      <c r="B74" s="45"/>
      <c r="C74" s="46"/>
      <c r="D74" s="46"/>
      <c r="E74" s="46"/>
      <c r="F74" s="46"/>
    </row>
    <row r="75" spans="2:6" x14ac:dyDescent="0.25">
      <c r="B75" s="45"/>
      <c r="C75" s="46"/>
      <c r="D75" s="46"/>
      <c r="E75" s="46"/>
      <c r="F75" s="46"/>
    </row>
    <row r="76" spans="2:6" x14ac:dyDescent="0.25">
      <c r="E76" s="4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osiguranja&amp;RKvartalno izvješće</oddHeader>
    <oddFooter>&amp;CU izvješće su uključeni podatci zaključno s 30.09.2019.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60" t="s">
        <v>51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69" t="s">
        <v>64</v>
      </c>
      <c r="C8" s="74" t="s">
        <v>55</v>
      </c>
      <c r="D8" s="74"/>
      <c r="E8" s="75"/>
      <c r="F8" s="75"/>
      <c r="G8" s="74" t="s">
        <v>56</v>
      </c>
      <c r="H8" s="74"/>
      <c r="I8" s="74"/>
      <c r="J8" s="74"/>
      <c r="K8" s="74" t="s">
        <v>57</v>
      </c>
      <c r="L8" s="74"/>
      <c r="M8" s="74"/>
      <c r="N8" s="76"/>
    </row>
    <row r="9" spans="1:14" ht="19.5" customHeight="1" x14ac:dyDescent="0.25">
      <c r="A9" s="5"/>
      <c r="B9" s="70"/>
      <c r="C9" s="72" t="s">
        <v>48</v>
      </c>
      <c r="D9" s="72"/>
      <c r="E9" s="72" t="s">
        <v>21</v>
      </c>
      <c r="F9" s="72"/>
      <c r="G9" s="72" t="s">
        <v>48</v>
      </c>
      <c r="H9" s="72"/>
      <c r="I9" s="72" t="s">
        <v>21</v>
      </c>
      <c r="J9" s="72"/>
      <c r="K9" s="72" t="s">
        <v>48</v>
      </c>
      <c r="L9" s="72"/>
      <c r="M9" s="72" t="s">
        <v>21</v>
      </c>
      <c r="N9" s="73"/>
    </row>
    <row r="10" spans="1:14" ht="18.75" customHeight="1" thickBot="1" x14ac:dyDescent="0.3">
      <c r="A10" s="6"/>
      <c r="B10" s="71"/>
      <c r="C10" s="48" t="s">
        <v>60</v>
      </c>
      <c r="D10" s="54" t="s">
        <v>50</v>
      </c>
      <c r="E10" s="48" t="s">
        <v>60</v>
      </c>
      <c r="F10" s="7" t="s">
        <v>50</v>
      </c>
      <c r="G10" s="48" t="s">
        <v>60</v>
      </c>
      <c r="H10" s="54" t="s">
        <v>50</v>
      </c>
      <c r="I10" s="48" t="s">
        <v>60</v>
      </c>
      <c r="J10" s="7" t="s">
        <v>50</v>
      </c>
      <c r="K10" s="48" t="s">
        <v>60</v>
      </c>
      <c r="L10" s="54" t="s">
        <v>50</v>
      </c>
      <c r="M10" s="48" t="s">
        <v>60</v>
      </c>
      <c r="N10" s="11" t="s">
        <v>50</v>
      </c>
    </row>
    <row r="11" spans="1:14" x14ac:dyDescent="0.25">
      <c r="A11" s="42" t="s">
        <v>23</v>
      </c>
      <c r="B11" s="8" t="s">
        <v>52</v>
      </c>
      <c r="C11" s="50">
        <v>11561</v>
      </c>
      <c r="D11" s="31">
        <f t="shared" ref="D11:D21" si="0">C11/C$22*100</f>
        <v>16.642194967467034</v>
      </c>
      <c r="E11" s="51">
        <v>17889425</v>
      </c>
      <c r="F11" s="31">
        <f t="shared" ref="F11:F21" si="1">E11/E$22*100</f>
        <v>14.076000318447287</v>
      </c>
      <c r="G11" s="51">
        <v>315</v>
      </c>
      <c r="H11" s="65">
        <f t="shared" ref="H11:H21" si="2">G11/G$22*100</f>
        <v>4.2968217160005455</v>
      </c>
      <c r="I11" s="51">
        <v>2069857</v>
      </c>
      <c r="J11" s="31">
        <f t="shared" ref="J11:J21" si="3">I11/I$22*100</f>
        <v>5.5175823109551034</v>
      </c>
      <c r="K11" s="51">
        <f t="shared" ref="K11:K21" si="4">C11+G11</f>
        <v>11876</v>
      </c>
      <c r="L11" s="65">
        <f t="shared" ref="L11:L21" si="5">K11/K$22*100</f>
        <v>15.463743017487207</v>
      </c>
      <c r="M11" s="51">
        <f>E11+I11</f>
        <v>19959282</v>
      </c>
      <c r="N11" s="31">
        <f t="shared" ref="N11:N21" si="6">M11/M$22*100</f>
        <v>12.125524248828645</v>
      </c>
    </row>
    <row r="12" spans="1:14" x14ac:dyDescent="0.25">
      <c r="A12" s="42" t="s">
        <v>24</v>
      </c>
      <c r="B12" s="8" t="s">
        <v>0</v>
      </c>
      <c r="C12" s="49">
        <v>9543</v>
      </c>
      <c r="D12" s="31">
        <f t="shared" si="0"/>
        <v>13.737260321299017</v>
      </c>
      <c r="E12" s="51">
        <v>10091429</v>
      </c>
      <c r="F12" s="31">
        <f t="shared" si="1"/>
        <v>7.9402752082634391</v>
      </c>
      <c r="G12" s="51">
        <v>0</v>
      </c>
      <c r="H12" s="65">
        <f t="shared" si="2"/>
        <v>0</v>
      </c>
      <c r="I12" s="51">
        <v>0</v>
      </c>
      <c r="J12" s="31">
        <f t="shared" si="3"/>
        <v>0</v>
      </c>
      <c r="K12" s="51">
        <f t="shared" si="4"/>
        <v>9543</v>
      </c>
      <c r="L12" s="65">
        <f t="shared" si="5"/>
        <v>12.425943046133412</v>
      </c>
      <c r="M12" s="51">
        <f t="shared" ref="M12:M21" si="7">E12+I12</f>
        <v>10091429</v>
      </c>
      <c r="N12" s="31">
        <f t="shared" si="6"/>
        <v>6.1306747930528065</v>
      </c>
    </row>
    <row r="13" spans="1:14" x14ac:dyDescent="0.25">
      <c r="A13" s="42" t="s">
        <v>25</v>
      </c>
      <c r="B13" s="8" t="s">
        <v>1</v>
      </c>
      <c r="C13" s="49">
        <v>1093</v>
      </c>
      <c r="D13" s="31">
        <f t="shared" si="0"/>
        <v>1.573386307364542</v>
      </c>
      <c r="E13" s="51">
        <v>2667449</v>
      </c>
      <c r="F13" s="31">
        <f t="shared" si="1"/>
        <v>2.0988384463693994</v>
      </c>
      <c r="G13" s="51">
        <v>0</v>
      </c>
      <c r="H13" s="65">
        <f t="shared" si="2"/>
        <v>0</v>
      </c>
      <c r="I13" s="53">
        <v>0</v>
      </c>
      <c r="J13" s="31">
        <f t="shared" si="3"/>
        <v>0</v>
      </c>
      <c r="K13" s="51">
        <f t="shared" si="4"/>
        <v>1093</v>
      </c>
      <c r="L13" s="65">
        <f t="shared" si="5"/>
        <v>1.4231956145262308</v>
      </c>
      <c r="M13" s="51">
        <f t="shared" si="7"/>
        <v>2667449</v>
      </c>
      <c r="N13" s="31">
        <f t="shared" si="6"/>
        <v>1.6205100730584256</v>
      </c>
    </row>
    <row r="14" spans="1:14" x14ac:dyDescent="0.25">
      <c r="A14" s="42" t="s">
        <v>26</v>
      </c>
      <c r="B14" s="8" t="s">
        <v>20</v>
      </c>
      <c r="C14" s="49">
        <v>5271</v>
      </c>
      <c r="D14" s="31">
        <f t="shared" si="0"/>
        <v>7.5876662636033858</v>
      </c>
      <c r="E14" s="51">
        <v>10162630</v>
      </c>
      <c r="F14" s="31">
        <f t="shared" si="1"/>
        <v>7.9962985459992115</v>
      </c>
      <c r="G14" s="51">
        <v>0</v>
      </c>
      <c r="H14" s="65">
        <f t="shared" si="2"/>
        <v>0</v>
      </c>
      <c r="I14" s="51">
        <v>0</v>
      </c>
      <c r="J14" s="31">
        <f t="shared" si="3"/>
        <v>0</v>
      </c>
      <c r="K14" s="51">
        <f t="shared" si="4"/>
        <v>5271</v>
      </c>
      <c r="L14" s="65">
        <f t="shared" si="5"/>
        <v>6.8633706168049065</v>
      </c>
      <c r="M14" s="51">
        <f t="shared" si="7"/>
        <v>10162630</v>
      </c>
      <c r="N14" s="31">
        <f t="shared" si="6"/>
        <v>6.173930329601709</v>
      </c>
    </row>
    <row r="15" spans="1:14" x14ac:dyDescent="0.25">
      <c r="A15" s="42" t="s">
        <v>27</v>
      </c>
      <c r="B15" s="8" t="s">
        <v>2</v>
      </c>
      <c r="C15" s="49">
        <v>5636</v>
      </c>
      <c r="D15" s="31">
        <f t="shared" si="0"/>
        <v>8.113088040536649</v>
      </c>
      <c r="E15" s="51">
        <v>12444635</v>
      </c>
      <c r="F15" s="31">
        <f t="shared" si="1"/>
        <v>9.79185670992557</v>
      </c>
      <c r="G15" s="51">
        <v>749</v>
      </c>
      <c r="H15" s="65">
        <f t="shared" si="2"/>
        <v>10.216887191379074</v>
      </c>
      <c r="I15" s="53">
        <v>5276940</v>
      </c>
      <c r="J15" s="31">
        <f t="shared" si="3"/>
        <v>14.066648468938398</v>
      </c>
      <c r="K15" s="51">
        <f t="shared" si="4"/>
        <v>6385</v>
      </c>
      <c r="L15" s="65">
        <f t="shared" si="5"/>
        <v>8.3139103373741854</v>
      </c>
      <c r="M15" s="51">
        <f t="shared" si="7"/>
        <v>17721575</v>
      </c>
      <c r="N15" s="31">
        <f t="shared" si="6"/>
        <v>10.766088048154012</v>
      </c>
    </row>
    <row r="16" spans="1:14" x14ac:dyDescent="0.25">
      <c r="A16" s="42" t="s">
        <v>28</v>
      </c>
      <c r="B16" s="8" t="s">
        <v>3</v>
      </c>
      <c r="C16" s="49">
        <v>9256</v>
      </c>
      <c r="D16" s="31">
        <f t="shared" si="0"/>
        <v>13.324120458340531</v>
      </c>
      <c r="E16" s="51">
        <v>18232819</v>
      </c>
      <c r="F16" s="31">
        <f t="shared" si="1"/>
        <v>14.346194248847672</v>
      </c>
      <c r="G16" s="51">
        <v>0</v>
      </c>
      <c r="H16" s="65">
        <f t="shared" si="2"/>
        <v>0</v>
      </c>
      <c r="I16" s="51">
        <v>0</v>
      </c>
      <c r="J16" s="31">
        <f t="shared" si="3"/>
        <v>0</v>
      </c>
      <c r="K16" s="51">
        <f t="shared" si="4"/>
        <v>9256</v>
      </c>
      <c r="L16" s="65">
        <f t="shared" si="5"/>
        <v>12.052240263545098</v>
      </c>
      <c r="M16" s="51">
        <f t="shared" si="7"/>
        <v>18232819</v>
      </c>
      <c r="N16" s="31">
        <f t="shared" si="6"/>
        <v>11.076675448996795</v>
      </c>
    </row>
    <row r="17" spans="1:20" x14ac:dyDescent="0.25">
      <c r="A17" s="42" t="s">
        <v>29</v>
      </c>
      <c r="B17" s="8" t="s">
        <v>4</v>
      </c>
      <c r="C17" s="50">
        <v>3101</v>
      </c>
      <c r="D17" s="31">
        <f t="shared" si="0"/>
        <v>4.4639258363563075</v>
      </c>
      <c r="E17" s="51">
        <v>7968139</v>
      </c>
      <c r="F17" s="31">
        <f t="shared" si="1"/>
        <v>6.2695993360005833</v>
      </c>
      <c r="G17" s="51">
        <v>1182</v>
      </c>
      <c r="H17" s="65">
        <f t="shared" si="2"/>
        <v>16.123311962897287</v>
      </c>
      <c r="I17" s="51">
        <v>10714218</v>
      </c>
      <c r="J17" s="31">
        <f t="shared" si="3"/>
        <v>28.560707194997896</v>
      </c>
      <c r="K17" s="51">
        <f t="shared" si="4"/>
        <v>4283</v>
      </c>
      <c r="L17" s="65">
        <f t="shared" si="5"/>
        <v>5.5768955324939125</v>
      </c>
      <c r="M17" s="51">
        <f t="shared" si="7"/>
        <v>18682357</v>
      </c>
      <c r="N17" s="31">
        <f t="shared" si="6"/>
        <v>11.34977564968387</v>
      </c>
    </row>
    <row r="18" spans="1:20" x14ac:dyDescent="0.25">
      <c r="A18" s="42" t="s">
        <v>30</v>
      </c>
      <c r="B18" s="8" t="s">
        <v>5</v>
      </c>
      <c r="C18" s="49">
        <v>9784</v>
      </c>
      <c r="D18" s="31">
        <f t="shared" si="0"/>
        <v>14.084182645246731</v>
      </c>
      <c r="E18" s="51">
        <v>22654898</v>
      </c>
      <c r="F18" s="31">
        <f t="shared" si="1"/>
        <v>17.825634499845062</v>
      </c>
      <c r="G18" s="51">
        <v>485</v>
      </c>
      <c r="H18" s="65">
        <f t="shared" si="2"/>
        <v>6.6157413722548091</v>
      </c>
      <c r="I18" s="51">
        <v>1872520</v>
      </c>
      <c r="J18" s="31">
        <f t="shared" si="3"/>
        <v>4.9915444539935123</v>
      </c>
      <c r="K18" s="51">
        <f t="shared" si="4"/>
        <v>10269</v>
      </c>
      <c r="L18" s="65">
        <f t="shared" si="5"/>
        <v>13.371267855050196</v>
      </c>
      <c r="M18" s="51">
        <f t="shared" si="7"/>
        <v>24527418</v>
      </c>
      <c r="N18" s="31">
        <f t="shared" si="6"/>
        <v>14.90072647503834</v>
      </c>
    </row>
    <row r="19" spans="1:20" x14ac:dyDescent="0.25">
      <c r="A19" s="42" t="s">
        <v>31</v>
      </c>
      <c r="B19" s="8" t="s">
        <v>6</v>
      </c>
      <c r="C19" s="49">
        <v>5841</v>
      </c>
      <c r="D19" s="31">
        <f t="shared" si="0"/>
        <v>8.4081879426498531</v>
      </c>
      <c r="E19" s="51">
        <v>13621349</v>
      </c>
      <c r="F19" s="31">
        <f t="shared" si="1"/>
        <v>10.717734799284026</v>
      </c>
      <c r="G19" s="51">
        <v>2583</v>
      </c>
      <c r="H19" s="65">
        <f t="shared" si="2"/>
        <v>35.233938071204477</v>
      </c>
      <c r="I19" s="51">
        <v>3287200</v>
      </c>
      <c r="J19" s="31">
        <f t="shared" si="3"/>
        <v>8.7626326710355436</v>
      </c>
      <c r="K19" s="51">
        <f t="shared" si="4"/>
        <v>8424</v>
      </c>
      <c r="L19" s="65">
        <f t="shared" si="5"/>
        <v>10.968892824125314</v>
      </c>
      <c r="M19" s="51">
        <f t="shared" si="7"/>
        <v>16908549</v>
      </c>
      <c r="N19" s="31">
        <f t="shared" si="6"/>
        <v>10.272164144582321</v>
      </c>
    </row>
    <row r="20" spans="1:20" x14ac:dyDescent="0.25">
      <c r="A20" s="42" t="s">
        <v>32</v>
      </c>
      <c r="B20" s="8" t="s">
        <v>7</v>
      </c>
      <c r="C20" s="49">
        <v>8254</v>
      </c>
      <c r="D20" s="31">
        <f t="shared" si="0"/>
        <v>11.881729717279899</v>
      </c>
      <c r="E20" s="51">
        <v>11138639</v>
      </c>
      <c r="F20" s="31">
        <f t="shared" si="1"/>
        <v>8.7642552016663124</v>
      </c>
      <c r="G20" s="51">
        <v>967</v>
      </c>
      <c r="H20" s="65">
        <f t="shared" si="2"/>
        <v>13.190560632928658</v>
      </c>
      <c r="I20" s="51">
        <v>7894571</v>
      </c>
      <c r="J20" s="31">
        <f t="shared" si="3"/>
        <v>21.044422538455141</v>
      </c>
      <c r="K20" s="51">
        <f t="shared" si="4"/>
        <v>9221</v>
      </c>
      <c r="L20" s="65">
        <f t="shared" si="5"/>
        <v>12.006666753473352</v>
      </c>
      <c r="M20" s="51">
        <f t="shared" si="7"/>
        <v>19033210</v>
      </c>
      <c r="N20" s="31">
        <f t="shared" si="6"/>
        <v>11.562923425203765</v>
      </c>
    </row>
    <row r="21" spans="1:20" x14ac:dyDescent="0.25">
      <c r="A21" s="42" t="s">
        <v>33</v>
      </c>
      <c r="B21" s="8" t="s">
        <v>58</v>
      </c>
      <c r="C21" s="49">
        <v>128</v>
      </c>
      <c r="D21" s="31">
        <f t="shared" si="0"/>
        <v>0.18425749985604883</v>
      </c>
      <c r="E21" s="20">
        <v>220266</v>
      </c>
      <c r="F21" s="31">
        <f t="shared" si="1"/>
        <v>0.17331268535143585</v>
      </c>
      <c r="G21" s="51">
        <v>1050</v>
      </c>
      <c r="H21" s="65">
        <f t="shared" si="2"/>
        <v>14.322739053335152</v>
      </c>
      <c r="I21" s="51">
        <v>6398534</v>
      </c>
      <c r="J21" s="31">
        <f t="shared" si="3"/>
        <v>17.056462361624401</v>
      </c>
      <c r="K21" s="51">
        <f t="shared" si="4"/>
        <v>1178</v>
      </c>
      <c r="L21" s="65">
        <f t="shared" si="5"/>
        <v>1.5338741389861847</v>
      </c>
      <c r="M21" s="51">
        <f t="shared" si="7"/>
        <v>6618800</v>
      </c>
      <c r="N21" s="31">
        <f t="shared" si="6"/>
        <v>4.0210073637993107</v>
      </c>
    </row>
    <row r="22" spans="1:20" ht="15.75" thickBot="1" x14ac:dyDescent="0.3">
      <c r="A22" s="56"/>
      <c r="B22" s="57" t="s">
        <v>53</v>
      </c>
      <c r="C22" s="63">
        <f>SUM(C11:C21)</f>
        <v>69468</v>
      </c>
      <c r="D22" s="58">
        <f t="shared" ref="D22:N22" si="8">SUM(D11:D21)</f>
        <v>99.999999999999986</v>
      </c>
      <c r="E22" s="63">
        <f t="shared" si="8"/>
        <v>127091678</v>
      </c>
      <c r="F22" s="58">
        <f t="shared" si="8"/>
        <v>100</v>
      </c>
      <c r="G22" s="63">
        <f>SUM(G11:G21)</f>
        <v>7331</v>
      </c>
      <c r="H22" s="58">
        <f t="shared" si="8"/>
        <v>100.00000000000001</v>
      </c>
      <c r="I22" s="63">
        <f>SUM(I11:I21)</f>
        <v>37513840</v>
      </c>
      <c r="J22" s="59">
        <f t="shared" si="8"/>
        <v>99.999999999999986</v>
      </c>
      <c r="K22" s="63">
        <f t="shared" si="8"/>
        <v>76799</v>
      </c>
      <c r="L22" s="58">
        <f t="shared" si="8"/>
        <v>100.00000000000001</v>
      </c>
      <c r="M22" s="63">
        <f>SUM(M11:M21)</f>
        <v>164605518</v>
      </c>
      <c r="N22" s="59">
        <f t="shared" si="8"/>
        <v>100</v>
      </c>
    </row>
    <row r="23" spans="1:20" x14ac:dyDescent="0.25">
      <c r="M23" s="9"/>
    </row>
    <row r="25" spans="1:20" x14ac:dyDescent="0.25">
      <c r="B25" t="s">
        <v>65</v>
      </c>
      <c r="C25" s="21"/>
      <c r="D25" s="21"/>
      <c r="E25" s="14"/>
      <c r="F25" s="14"/>
      <c r="G25" s="14"/>
      <c r="H25" s="22"/>
      <c r="I25" s="22"/>
      <c r="J25" s="40"/>
      <c r="K25" s="23"/>
      <c r="L25" s="14"/>
      <c r="M25" s="22"/>
      <c r="N25" s="22"/>
      <c r="O25" s="14"/>
      <c r="P25" s="14"/>
      <c r="Q25" s="14"/>
      <c r="R25" s="22"/>
      <c r="S25" s="22"/>
      <c r="T25" s="14"/>
    </row>
    <row r="26" spans="1:20" x14ac:dyDescent="0.25">
      <c r="B26" s="24"/>
      <c r="C26" s="14"/>
      <c r="D26" s="25"/>
      <c r="E26" s="26"/>
      <c r="F26" s="14"/>
      <c r="G26" s="14"/>
      <c r="H26" s="14"/>
      <c r="I26" s="14"/>
      <c r="J26" s="40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s="18"/>
      <c r="C27" s="50"/>
      <c r="D27" s="15"/>
      <c r="E27" s="51"/>
      <c r="F27" s="17"/>
      <c r="G27" s="14"/>
      <c r="H27" s="27"/>
      <c r="I27" s="27"/>
      <c r="J27" s="41"/>
      <c r="K27" s="16"/>
      <c r="L27" s="17"/>
      <c r="M27" s="14"/>
      <c r="N27" s="14"/>
      <c r="O27" s="14"/>
      <c r="P27" s="14"/>
      <c r="Q27" s="14"/>
      <c r="R27" s="25"/>
      <c r="S27" s="25"/>
      <c r="T27" s="14"/>
    </row>
    <row r="28" spans="1:20" x14ac:dyDescent="0.25">
      <c r="B28" s="18"/>
      <c r="C28" s="49"/>
      <c r="D28" s="15"/>
      <c r="E28" s="51"/>
      <c r="F28" s="17"/>
      <c r="G28" s="14"/>
      <c r="H28" s="1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49"/>
      <c r="D29" s="15"/>
      <c r="E29" s="51"/>
      <c r="F29" s="17"/>
      <c r="G29" s="14"/>
      <c r="H29" s="24"/>
      <c r="I29" s="15"/>
      <c r="J29" s="40"/>
      <c r="K29" s="16"/>
      <c r="L29" s="17"/>
      <c r="M29" s="14"/>
      <c r="N29" s="14"/>
      <c r="O29" s="14"/>
      <c r="P29" s="14"/>
      <c r="Q29" s="14"/>
      <c r="R29" s="14"/>
      <c r="S29" s="28"/>
      <c r="T29" s="26"/>
    </row>
    <row r="30" spans="1:20" x14ac:dyDescent="0.25">
      <c r="B30" s="18"/>
      <c r="C30" s="49"/>
      <c r="D30" s="15"/>
      <c r="E30" s="51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9"/>
      <c r="D31" s="15"/>
      <c r="E31" s="51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9"/>
      <c r="D32" s="15"/>
      <c r="E32" s="51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50"/>
      <c r="D33" s="15"/>
      <c r="E33" s="51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9"/>
      <c r="D34" s="15"/>
      <c r="E34" s="51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9"/>
      <c r="D35" s="15"/>
      <c r="E35" s="51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9"/>
      <c r="D36" s="15"/>
      <c r="E36" s="51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49"/>
      <c r="D37" s="15"/>
      <c r="E37" s="20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29"/>
      <c r="C40" s="14"/>
      <c r="D40" s="14"/>
      <c r="E40" s="26"/>
      <c r="F40" s="14"/>
      <c r="G40" s="14"/>
      <c r="H40" s="29"/>
      <c r="I40" s="15"/>
      <c r="J40" s="40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0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0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30:L36 E12:E15 L27:L29 K41:L47 R26:T26 F27:F39 E38:E39 E28:E3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30.09.2019.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6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60" t="s">
        <v>68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69" t="s">
        <v>64</v>
      </c>
      <c r="C8" s="74" t="s">
        <v>55</v>
      </c>
      <c r="D8" s="74"/>
      <c r="E8" s="75"/>
      <c r="F8" s="75"/>
      <c r="G8" s="74" t="s">
        <v>56</v>
      </c>
      <c r="H8" s="74"/>
      <c r="I8" s="74"/>
      <c r="J8" s="74"/>
      <c r="K8" s="74" t="s">
        <v>57</v>
      </c>
      <c r="L8" s="74"/>
      <c r="M8" s="74"/>
      <c r="N8" s="76"/>
    </row>
    <row r="9" spans="1:14" ht="19.5" customHeight="1" x14ac:dyDescent="0.25">
      <c r="A9" s="5"/>
      <c r="B9" s="70"/>
      <c r="C9" s="72" t="s">
        <v>48</v>
      </c>
      <c r="D9" s="72"/>
      <c r="E9" s="72" t="s">
        <v>21</v>
      </c>
      <c r="F9" s="72"/>
      <c r="G9" s="72" t="s">
        <v>48</v>
      </c>
      <c r="H9" s="72"/>
      <c r="I9" s="72" t="s">
        <v>21</v>
      </c>
      <c r="J9" s="72"/>
      <c r="K9" s="72" t="s">
        <v>48</v>
      </c>
      <c r="L9" s="72"/>
      <c r="M9" s="72" t="s">
        <v>21</v>
      </c>
      <c r="N9" s="73"/>
    </row>
    <row r="10" spans="1:14" ht="18.75" customHeight="1" thickBot="1" x14ac:dyDescent="0.3">
      <c r="A10" s="6"/>
      <c r="B10" s="71"/>
      <c r="C10" s="48" t="s">
        <v>60</v>
      </c>
      <c r="D10" s="54" t="s">
        <v>50</v>
      </c>
      <c r="E10" s="62" t="s">
        <v>60</v>
      </c>
      <c r="F10" s="7" t="s">
        <v>50</v>
      </c>
      <c r="G10" s="48" t="s">
        <v>60</v>
      </c>
      <c r="H10" s="54" t="s">
        <v>50</v>
      </c>
      <c r="I10" s="48" t="s">
        <v>60</v>
      </c>
      <c r="J10" s="7" t="s">
        <v>50</v>
      </c>
      <c r="K10" s="48" t="s">
        <v>60</v>
      </c>
      <c r="L10" s="54" t="s">
        <v>50</v>
      </c>
      <c r="M10" s="48" t="s">
        <v>60</v>
      </c>
      <c r="N10" s="11" t="s">
        <v>50</v>
      </c>
    </row>
    <row r="11" spans="1:14" x14ac:dyDescent="0.25">
      <c r="A11" s="55" t="s">
        <v>23</v>
      </c>
      <c r="B11" s="10" t="s">
        <v>9</v>
      </c>
      <c r="C11" s="50">
        <v>1621</v>
      </c>
      <c r="D11" s="31">
        <f>C11/C$26*100</f>
        <v>7.8415247678018583</v>
      </c>
      <c r="E11" s="51">
        <v>4633987.67</v>
      </c>
      <c r="F11" s="31">
        <f t="shared" ref="F11:F25" si="0">E11/E$26*100</f>
        <v>9.8360049483905136</v>
      </c>
      <c r="G11" s="51">
        <v>0</v>
      </c>
      <c r="H11" s="65">
        <f>G11/G$26*100</f>
        <v>0</v>
      </c>
      <c r="I11" s="64">
        <v>0</v>
      </c>
      <c r="J11" s="31">
        <f t="shared" ref="J11:J25" si="1">I11/I$26*100</f>
        <v>0</v>
      </c>
      <c r="K11" s="51">
        <f>C11+G11</f>
        <v>1621</v>
      </c>
      <c r="L11" s="65">
        <f t="shared" ref="L11:L25" si="2">K11/K$26*100</f>
        <v>7.4467107680999636</v>
      </c>
      <c r="M11" s="51">
        <f t="shared" ref="M11:M25" si="3">E11+I11</f>
        <v>4633987.67</v>
      </c>
      <c r="N11" s="31">
        <f>M11/M$26*100</f>
        <v>8.780947790982454</v>
      </c>
    </row>
    <row r="12" spans="1:14" x14ac:dyDescent="0.25">
      <c r="A12" s="55" t="s">
        <v>24</v>
      </c>
      <c r="B12" s="10" t="s">
        <v>61</v>
      </c>
      <c r="C12" s="50">
        <v>2308</v>
      </c>
      <c r="D12" s="31">
        <f>C12/C$26*100</f>
        <v>11.164860681114551</v>
      </c>
      <c r="E12" s="51">
        <v>5520642.8700000001</v>
      </c>
      <c r="F12" s="31">
        <f t="shared" si="0"/>
        <v>11.718000662616525</v>
      </c>
      <c r="G12" s="51">
        <v>0</v>
      </c>
      <c r="H12" s="65">
        <f t="shared" ref="H12:H15" si="4">G12/G$26*100</f>
        <v>0</v>
      </c>
      <c r="I12" s="64">
        <v>0</v>
      </c>
      <c r="J12" s="31">
        <f t="shared" si="1"/>
        <v>0</v>
      </c>
      <c r="K12" s="51">
        <f>C12+G12</f>
        <v>2308</v>
      </c>
      <c r="L12" s="65">
        <f t="shared" si="2"/>
        <v>10.602719588386622</v>
      </c>
      <c r="M12" s="51">
        <f t="shared" si="3"/>
        <v>5520642.8700000001</v>
      </c>
      <c r="N12" s="31">
        <f t="shared" ref="N12:N15" si="5">M12/M$26*100</f>
        <v>10.461071601023388</v>
      </c>
    </row>
    <row r="13" spans="1:14" x14ac:dyDescent="0.25">
      <c r="A13" s="55" t="s">
        <v>25</v>
      </c>
      <c r="B13" s="10" t="s">
        <v>10</v>
      </c>
      <c r="C13" s="49">
        <v>2345</v>
      </c>
      <c r="D13" s="31">
        <f t="shared" ref="D13:D25" si="6">C13/C$26*100</f>
        <v>11.343846749226007</v>
      </c>
      <c r="E13" s="51">
        <v>5669477.5800000001</v>
      </c>
      <c r="F13" s="31">
        <f t="shared" si="0"/>
        <v>12.03391409361887</v>
      </c>
      <c r="G13" s="51">
        <v>0</v>
      </c>
      <c r="H13" s="65">
        <f t="shared" si="4"/>
        <v>0</v>
      </c>
      <c r="I13" s="64">
        <v>0</v>
      </c>
      <c r="J13" s="31">
        <f t="shared" si="1"/>
        <v>0</v>
      </c>
      <c r="K13" s="51">
        <f t="shared" ref="K13:K25" si="7">C13+G13</f>
        <v>2345</v>
      </c>
      <c r="L13" s="65">
        <f t="shared" si="2"/>
        <v>10.772693862550533</v>
      </c>
      <c r="M13" s="51">
        <f t="shared" si="3"/>
        <v>5669477.5800000001</v>
      </c>
      <c r="N13" s="31">
        <f t="shared" si="5"/>
        <v>10.743098639303362</v>
      </c>
    </row>
    <row r="14" spans="1:14" x14ac:dyDescent="0.25">
      <c r="A14" s="55" t="s">
        <v>26</v>
      </c>
      <c r="B14" s="10" t="s">
        <v>11</v>
      </c>
      <c r="C14" s="49">
        <v>3330</v>
      </c>
      <c r="D14" s="31">
        <f t="shared" si="6"/>
        <v>16.108746130030958</v>
      </c>
      <c r="E14" s="51">
        <v>7271615.3600000003</v>
      </c>
      <c r="F14" s="31">
        <f t="shared" si="0"/>
        <v>15.434578112235778</v>
      </c>
      <c r="G14" s="51">
        <v>174</v>
      </c>
      <c r="H14" s="65">
        <f t="shared" si="4"/>
        <v>15.875912408759124</v>
      </c>
      <c r="I14" s="64">
        <v>211343.32</v>
      </c>
      <c r="J14" s="31">
        <f t="shared" si="1"/>
        <v>3.7335141107304097</v>
      </c>
      <c r="K14" s="51">
        <f t="shared" si="7"/>
        <v>3504</v>
      </c>
      <c r="L14" s="65">
        <f t="shared" si="2"/>
        <v>16.097023153252479</v>
      </c>
      <c r="M14" s="51">
        <f t="shared" si="3"/>
        <v>7482958.6800000006</v>
      </c>
      <c r="N14" s="31">
        <f t="shared" si="5"/>
        <v>14.17946575830207</v>
      </c>
    </row>
    <row r="15" spans="1:14" x14ac:dyDescent="0.25">
      <c r="A15" s="55" t="s">
        <v>27</v>
      </c>
      <c r="B15" s="10" t="s">
        <v>19</v>
      </c>
      <c r="C15" s="49">
        <v>611</v>
      </c>
      <c r="D15" s="31">
        <f t="shared" si="6"/>
        <v>2.9556888544891642</v>
      </c>
      <c r="E15" s="51">
        <v>1415099.0499999998</v>
      </c>
      <c r="F15" s="31">
        <f t="shared" si="0"/>
        <v>3.0036595367684078</v>
      </c>
      <c r="G15" s="51">
        <v>0</v>
      </c>
      <c r="H15" s="65">
        <f t="shared" si="4"/>
        <v>0</v>
      </c>
      <c r="I15" s="64">
        <v>0</v>
      </c>
      <c r="J15" s="31">
        <f t="shared" si="1"/>
        <v>0</v>
      </c>
      <c r="K15" s="51">
        <f t="shared" si="7"/>
        <v>611</v>
      </c>
      <c r="L15" s="65">
        <f t="shared" si="2"/>
        <v>2.806872473355384</v>
      </c>
      <c r="M15" s="51">
        <f t="shared" si="3"/>
        <v>1415099.0499999998</v>
      </c>
      <c r="N15" s="31">
        <f t="shared" si="5"/>
        <v>2.681472580853645</v>
      </c>
    </row>
    <row r="16" spans="1:14" x14ac:dyDescent="0.25">
      <c r="A16" s="55" t="s">
        <v>28</v>
      </c>
      <c r="B16" s="10" t="s">
        <v>13</v>
      </c>
      <c r="C16" s="49">
        <v>2</v>
      </c>
      <c r="D16" s="31">
        <f t="shared" si="6"/>
        <v>9.6749226006191957E-3</v>
      </c>
      <c r="E16" s="51">
        <v>1239.06</v>
      </c>
      <c r="F16" s="31">
        <f t="shared" si="0"/>
        <v>2.6300027447748366E-3</v>
      </c>
      <c r="G16" s="51">
        <v>694</v>
      </c>
      <c r="H16" s="65">
        <f t="shared" ref="H16:H25" si="8">G16/G$26*100</f>
        <v>63.321167883211679</v>
      </c>
      <c r="I16" s="64">
        <v>4783440.8099999996</v>
      </c>
      <c r="J16" s="31">
        <f t="shared" si="1"/>
        <v>84.502523013165018</v>
      </c>
      <c r="K16" s="51">
        <f t="shared" si="7"/>
        <v>696</v>
      </c>
      <c r="L16" s="65">
        <f t="shared" si="2"/>
        <v>3.1973539140022051</v>
      </c>
      <c r="M16" s="51">
        <f t="shared" si="3"/>
        <v>4784679.8699999992</v>
      </c>
      <c r="N16" s="31">
        <f t="shared" ref="N16:N25" si="9">M16/M$26*100</f>
        <v>9.0664945888892952</v>
      </c>
    </row>
    <row r="17" spans="1:14" x14ac:dyDescent="0.25">
      <c r="A17" s="55" t="s">
        <v>29</v>
      </c>
      <c r="B17" s="10" t="s">
        <v>14</v>
      </c>
      <c r="C17" s="49">
        <v>273</v>
      </c>
      <c r="D17" s="31">
        <f t="shared" si="6"/>
        <v>1.3206269349845201</v>
      </c>
      <c r="E17" s="51">
        <v>1040562.85</v>
      </c>
      <c r="F17" s="31">
        <f t="shared" si="0"/>
        <v>2.2086768611776075</v>
      </c>
      <c r="G17" s="51">
        <v>0</v>
      </c>
      <c r="H17" s="65">
        <f t="shared" si="8"/>
        <v>0</v>
      </c>
      <c r="I17" s="64">
        <v>0</v>
      </c>
      <c r="J17" s="31">
        <f t="shared" si="1"/>
        <v>0</v>
      </c>
      <c r="K17" s="51">
        <f t="shared" si="7"/>
        <v>273</v>
      </c>
      <c r="L17" s="65">
        <f t="shared" si="2"/>
        <v>1.2541345093715546</v>
      </c>
      <c r="M17" s="51">
        <f t="shared" si="3"/>
        <v>1040562.85</v>
      </c>
      <c r="N17" s="31">
        <f t="shared" si="9"/>
        <v>1.9717635673134857</v>
      </c>
    </row>
    <row r="18" spans="1:14" x14ac:dyDescent="0.25">
      <c r="A18" s="55" t="s">
        <v>30</v>
      </c>
      <c r="B18" s="10" t="s">
        <v>15</v>
      </c>
      <c r="C18" s="50">
        <v>1349</v>
      </c>
      <c r="D18" s="31">
        <f t="shared" si="6"/>
        <v>6.5257352941176476</v>
      </c>
      <c r="E18" s="51">
        <v>2786497.0300000003</v>
      </c>
      <c r="F18" s="31">
        <f t="shared" si="0"/>
        <v>5.9145600997586323</v>
      </c>
      <c r="G18" s="51">
        <v>0</v>
      </c>
      <c r="H18" s="65">
        <f t="shared" si="8"/>
        <v>0</v>
      </c>
      <c r="I18" s="64">
        <v>0</v>
      </c>
      <c r="J18" s="31">
        <f t="shared" si="1"/>
        <v>0</v>
      </c>
      <c r="K18" s="51">
        <f t="shared" si="7"/>
        <v>1349</v>
      </c>
      <c r="L18" s="65">
        <f t="shared" si="2"/>
        <v>6.1971701580301364</v>
      </c>
      <c r="M18" s="51">
        <f t="shared" si="3"/>
        <v>2786497.0300000003</v>
      </c>
      <c r="N18" s="31">
        <f t="shared" si="9"/>
        <v>5.280135961207181</v>
      </c>
    </row>
    <row r="19" spans="1:14" x14ac:dyDescent="0.25">
      <c r="A19" s="55" t="s">
        <v>31</v>
      </c>
      <c r="B19" s="10" t="s">
        <v>16</v>
      </c>
      <c r="C19" s="49">
        <v>1215</v>
      </c>
      <c r="D19" s="31">
        <f t="shared" si="6"/>
        <v>5.8775154798761609</v>
      </c>
      <c r="E19" s="51">
        <v>3026975.31</v>
      </c>
      <c r="F19" s="31">
        <f t="shared" si="0"/>
        <v>6.4249942485962439</v>
      </c>
      <c r="G19" s="51">
        <v>0</v>
      </c>
      <c r="H19" s="65">
        <f t="shared" si="8"/>
        <v>0</v>
      </c>
      <c r="I19" s="64">
        <v>0</v>
      </c>
      <c r="J19" s="31">
        <f t="shared" si="1"/>
        <v>0</v>
      </c>
      <c r="K19" s="51">
        <f t="shared" si="7"/>
        <v>1215</v>
      </c>
      <c r="L19" s="65">
        <f t="shared" si="2"/>
        <v>5.5815876515986771</v>
      </c>
      <c r="M19" s="51">
        <f t="shared" si="3"/>
        <v>3026975.31</v>
      </c>
      <c r="N19" s="31">
        <f t="shared" si="9"/>
        <v>5.7358184903635996</v>
      </c>
    </row>
    <row r="20" spans="1:14" x14ac:dyDescent="0.25">
      <c r="A20" s="55" t="s">
        <v>32</v>
      </c>
      <c r="B20" s="10" t="s">
        <v>8</v>
      </c>
      <c r="C20" s="49">
        <v>1971</v>
      </c>
      <c r="D20" s="31">
        <f t="shared" si="6"/>
        <v>9.5346362229102173</v>
      </c>
      <c r="E20" s="51">
        <v>4251970.75</v>
      </c>
      <c r="F20" s="31">
        <f t="shared" si="0"/>
        <v>9.0251438535682862</v>
      </c>
      <c r="G20" s="51">
        <v>0</v>
      </c>
      <c r="H20" s="65">
        <f t="shared" si="8"/>
        <v>0</v>
      </c>
      <c r="I20" s="64">
        <v>0</v>
      </c>
      <c r="J20" s="31">
        <f t="shared" si="1"/>
        <v>0</v>
      </c>
      <c r="K20" s="51">
        <f t="shared" si="7"/>
        <v>1971</v>
      </c>
      <c r="L20" s="65">
        <f t="shared" si="2"/>
        <v>9.0545755237045213</v>
      </c>
      <c r="M20" s="51">
        <f t="shared" si="3"/>
        <v>4251970.75</v>
      </c>
      <c r="N20" s="31">
        <f t="shared" si="9"/>
        <v>8.0570635537609245</v>
      </c>
    </row>
    <row r="21" spans="1:14" x14ac:dyDescent="0.25">
      <c r="A21" s="55" t="s">
        <v>33</v>
      </c>
      <c r="B21" s="10" t="s">
        <v>12</v>
      </c>
      <c r="C21" s="49">
        <v>637</v>
      </c>
      <c r="D21" s="31">
        <f t="shared" si="6"/>
        <v>3.0814628482972135</v>
      </c>
      <c r="E21" s="51">
        <v>1888459.05</v>
      </c>
      <c r="F21" s="31">
        <f t="shared" si="0"/>
        <v>4.0084035356600003</v>
      </c>
      <c r="G21" s="51">
        <v>0</v>
      </c>
      <c r="H21" s="65">
        <f t="shared" si="8"/>
        <v>0</v>
      </c>
      <c r="I21" s="64">
        <v>0</v>
      </c>
      <c r="J21" s="31">
        <f t="shared" si="1"/>
        <v>0</v>
      </c>
      <c r="K21" s="51">
        <f t="shared" si="7"/>
        <v>637</v>
      </c>
      <c r="L21" s="65">
        <f t="shared" si="2"/>
        <v>2.9263138552002941</v>
      </c>
      <c r="M21" s="51">
        <f t="shared" si="3"/>
        <v>1888459.05</v>
      </c>
      <c r="N21" s="31">
        <f t="shared" si="9"/>
        <v>3.5784429101552453</v>
      </c>
    </row>
    <row r="22" spans="1:14" x14ac:dyDescent="0.25">
      <c r="A22" s="55" t="s">
        <v>34</v>
      </c>
      <c r="B22" s="10" t="s">
        <v>54</v>
      </c>
      <c r="C22" s="49">
        <v>189</v>
      </c>
      <c r="D22" s="31">
        <f t="shared" si="6"/>
        <v>0.91428018575851389</v>
      </c>
      <c r="E22" s="20">
        <v>322901.24</v>
      </c>
      <c r="F22" s="31">
        <f t="shared" si="0"/>
        <v>0.68538339345245447</v>
      </c>
      <c r="G22" s="51">
        <v>0</v>
      </c>
      <c r="H22" s="65">
        <f t="shared" si="8"/>
        <v>0</v>
      </c>
      <c r="I22" s="64">
        <v>0</v>
      </c>
      <c r="J22" s="31">
        <f t="shared" si="1"/>
        <v>0</v>
      </c>
      <c r="K22" s="51">
        <f t="shared" si="7"/>
        <v>189</v>
      </c>
      <c r="L22" s="65">
        <f t="shared" si="2"/>
        <v>0.86824696802646084</v>
      </c>
      <c r="M22" s="51">
        <f t="shared" si="3"/>
        <v>322901.24</v>
      </c>
      <c r="N22" s="31">
        <f t="shared" si="9"/>
        <v>0.61186587708022444</v>
      </c>
    </row>
    <row r="23" spans="1:14" x14ac:dyDescent="0.25">
      <c r="A23" s="55" t="s">
        <v>35</v>
      </c>
      <c r="B23" s="10" t="s">
        <v>18</v>
      </c>
      <c r="C23" s="49">
        <v>256</v>
      </c>
      <c r="D23" s="31">
        <f t="shared" si="6"/>
        <v>1.2383900928792571</v>
      </c>
      <c r="E23" s="51">
        <v>893905.24</v>
      </c>
      <c r="F23" s="31">
        <f t="shared" si="0"/>
        <v>1.8973844969320364</v>
      </c>
      <c r="G23" s="51">
        <v>0</v>
      </c>
      <c r="H23" s="65">
        <f t="shared" si="8"/>
        <v>0</v>
      </c>
      <c r="I23" s="64">
        <v>0</v>
      </c>
      <c r="J23" s="31">
        <f t="shared" si="1"/>
        <v>0</v>
      </c>
      <c r="K23" s="51">
        <f t="shared" si="7"/>
        <v>256</v>
      </c>
      <c r="L23" s="65">
        <f t="shared" si="2"/>
        <v>1.1760382212421905</v>
      </c>
      <c r="M23" s="51">
        <f t="shared" si="3"/>
        <v>893905.24</v>
      </c>
      <c r="N23" s="31">
        <f t="shared" si="9"/>
        <v>1.6938619179635497</v>
      </c>
    </row>
    <row r="24" spans="1:14" x14ac:dyDescent="0.25">
      <c r="A24" s="55" t="s">
        <v>36</v>
      </c>
      <c r="B24" s="10" t="s">
        <v>17</v>
      </c>
      <c r="C24" s="49">
        <v>1371</v>
      </c>
      <c r="D24" s="31">
        <f t="shared" si="6"/>
        <v>6.6321594427244586</v>
      </c>
      <c r="E24" s="51">
        <v>2666035.2000000002</v>
      </c>
      <c r="F24" s="31">
        <f t="shared" si="0"/>
        <v>5.6588703482206917</v>
      </c>
      <c r="G24" s="51">
        <v>0</v>
      </c>
      <c r="H24" s="65">
        <f t="shared" si="8"/>
        <v>0</v>
      </c>
      <c r="I24" s="64">
        <v>0</v>
      </c>
      <c r="J24" s="31">
        <f t="shared" si="1"/>
        <v>0</v>
      </c>
      <c r="K24" s="51">
        <f t="shared" si="7"/>
        <v>1371</v>
      </c>
      <c r="L24" s="65">
        <f t="shared" si="2"/>
        <v>6.2982359426681374</v>
      </c>
      <c r="M24" s="51">
        <f t="shared" si="3"/>
        <v>2666035.2000000002</v>
      </c>
      <c r="N24" s="31">
        <f t="shared" si="9"/>
        <v>5.0518727211290724</v>
      </c>
    </row>
    <row r="25" spans="1:14" x14ac:dyDescent="0.25">
      <c r="A25" s="55" t="s">
        <v>37</v>
      </c>
      <c r="B25" s="10" t="s">
        <v>22</v>
      </c>
      <c r="C25" s="49">
        <v>3194</v>
      </c>
      <c r="D25" s="31">
        <f t="shared" si="6"/>
        <v>15.450851393188856</v>
      </c>
      <c r="E25" s="52">
        <v>5723130.0999999996</v>
      </c>
      <c r="F25" s="31">
        <f t="shared" si="0"/>
        <v>12.147795806259166</v>
      </c>
      <c r="G25" s="51">
        <v>228</v>
      </c>
      <c r="H25" s="65">
        <f t="shared" si="8"/>
        <v>20.802919708029197</v>
      </c>
      <c r="I25" s="64">
        <v>665923.55000000005</v>
      </c>
      <c r="J25" s="31">
        <f t="shared" si="1"/>
        <v>11.763962876104566</v>
      </c>
      <c r="K25" s="51">
        <f t="shared" si="7"/>
        <v>3422</v>
      </c>
      <c r="L25" s="65">
        <f t="shared" si="2"/>
        <v>15.720323410510842</v>
      </c>
      <c r="M25" s="51">
        <f t="shared" si="3"/>
        <v>6389053.6499999994</v>
      </c>
      <c r="N25" s="31">
        <f t="shared" si="9"/>
        <v>12.10662404167249</v>
      </c>
    </row>
    <row r="26" spans="1:14" ht="15.75" thickBot="1" x14ac:dyDescent="0.3">
      <c r="A26" s="56"/>
      <c r="B26" s="57" t="s">
        <v>53</v>
      </c>
      <c r="C26" s="63">
        <f>SUM(C11:C25)</f>
        <v>20672</v>
      </c>
      <c r="D26" s="58">
        <f t="shared" ref="D26:N26" si="10">SUM(D11:D25)</f>
        <v>99.999999999999986</v>
      </c>
      <c r="E26" s="63">
        <f t="shared" si="10"/>
        <v>47112498.360000007</v>
      </c>
      <c r="F26" s="58">
        <f t="shared" si="10"/>
        <v>99.999999999999972</v>
      </c>
      <c r="G26" s="63">
        <f>SUM(G11:G25)</f>
        <v>1096</v>
      </c>
      <c r="H26" s="58">
        <f t="shared" si="10"/>
        <v>100</v>
      </c>
      <c r="I26" s="63">
        <f t="shared" si="10"/>
        <v>5660707.6799999997</v>
      </c>
      <c r="J26" s="59">
        <f t="shared" si="10"/>
        <v>100</v>
      </c>
      <c r="K26" s="63">
        <f>SUM(K11:K25)</f>
        <v>21768</v>
      </c>
      <c r="L26" s="58">
        <f t="shared" si="10"/>
        <v>100</v>
      </c>
      <c r="M26" s="63">
        <f>SUM(M11:M25)</f>
        <v>52773206.040000007</v>
      </c>
      <c r="N26" s="59">
        <f t="shared" si="10"/>
        <v>99.999999999999986</v>
      </c>
    </row>
    <row r="29" spans="1:14" x14ac:dyDescent="0.25">
      <c r="B29" t="s">
        <v>66</v>
      </c>
      <c r="C29" s="21"/>
      <c r="D29" s="14"/>
      <c r="E29" s="21"/>
      <c r="F29" s="14"/>
      <c r="G29" s="21"/>
      <c r="H29" s="14"/>
      <c r="I29" s="21"/>
      <c r="J29" s="21"/>
      <c r="K29" s="21"/>
      <c r="L29" s="14"/>
      <c r="M29" s="21"/>
      <c r="N29" s="21"/>
    </row>
    <row r="30" spans="1:14" x14ac:dyDescent="0.25">
      <c r="B30" s="14"/>
      <c r="C30" s="32"/>
      <c r="D30" s="14"/>
      <c r="E30" s="33"/>
      <c r="F30" s="14"/>
      <c r="G30" s="32"/>
      <c r="H30" s="14"/>
      <c r="I30" s="34"/>
      <c r="J30" s="32"/>
      <c r="K30" s="32"/>
      <c r="L30" s="14"/>
      <c r="M30" s="34"/>
      <c r="N30" s="32"/>
    </row>
    <row r="31" spans="1:14" x14ac:dyDescent="0.25">
      <c r="B31" s="14"/>
      <c r="C31" s="35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32"/>
      <c r="J32" s="14"/>
      <c r="K32" s="14"/>
      <c r="L32" s="14"/>
      <c r="M32" s="32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5"/>
      <c r="F38" s="15"/>
      <c r="G38" s="14"/>
      <c r="H38" s="14"/>
      <c r="I38" s="14"/>
      <c r="J38" s="14"/>
      <c r="K38" s="14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14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33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B44" s="18"/>
      <c r="C44" s="17"/>
      <c r="D44" s="14"/>
      <c r="E44" s="14"/>
      <c r="F44" s="14"/>
      <c r="G44" s="15"/>
      <c r="H44" s="14"/>
      <c r="I44" s="14"/>
      <c r="J44" s="14"/>
      <c r="K44" s="15"/>
      <c r="L44" s="14"/>
      <c r="M44" s="14"/>
      <c r="N44" s="14"/>
    </row>
    <row r="45" spans="2:14" x14ac:dyDescent="0.25">
      <c r="G45" s="15"/>
      <c r="K45" s="15"/>
    </row>
    <row r="46" spans="2:14" x14ac:dyDescent="0.25">
      <c r="G46" s="14"/>
      <c r="K46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disablePrompts="1" count="1">
    <dataValidation type="decimal" allowBlank="1" showInputMessage="1" showErrorMessage="1" errorTitle="Microsoft Excel" error="Neočekivana vrsta podatka!_x000a_Mollimo unesite broj." sqref="C32:C44 E13:E16 I11:I15 I17:I25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30.09.2019.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2020-08-07T14:26:10Z</cp:lastPrinted>
  <dcterms:created xsi:type="dcterms:W3CDTF">2018-01-08T12:56:16Z</dcterms:created>
  <dcterms:modified xsi:type="dcterms:W3CDTF">2021-12-27T12:24:07Z</dcterms:modified>
</cp:coreProperties>
</file>