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<sst xmlns="http://schemas.openxmlformats.org/spreadsheetml/2006/main" count="185" uniqueCount="62">
  <si>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</si>
  <si>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</si>
  <si>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</si>
  <si>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</si>
  <si>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</si>
  <si>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</si>
  <si>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</si>
  <si>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</si>
  <si>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</si>
  <si>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</si>
  <si>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</si>
  <si>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</si>
  <si>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</si>
  <si>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</si>
  <si>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</si>
  <si>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</si>
  <si>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</si>
  <si>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</si>
  <si>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</si>
  <si>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</si>
  <si>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</si>
  <si>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</si>
  <si>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</si>
  <si>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</si>
  <si>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</si>
  <si>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</si>
  <si>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</si>
  <si>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</si>
  <si>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</si>
  <si>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</si>
  <si>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</si>
  <si>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</si>
  <si>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</si>
  <si>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</si>
  <si>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</si>
  <si>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</si>
  <si>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</si>
  <si>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</si>
  <si>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</si>
  <si>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</si>
  <si>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</si>
  <si>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</si>
  <si>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</si>
  <si>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</si>
  <si>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</si>
  <si>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</si>
  <si>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</si>
  <si>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</si>
  <si>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</si>
  <si>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</si>
  <si>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</si>
  <si>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</si>
  <si>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</si>
  <si>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</si>
  <si>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</si>
  <si>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</si>
  <si>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I-III-2020</t>
  </si>
  <si>
    <t xml:space="preserve">Osiguranje robe u prijevozu </t>
  </si>
  <si>
    <t>Osiguranje jamstva</t>
  </si>
  <si>
    <t>Osiguranje raznih financijskih gubitaka</t>
  </si>
  <si>
    <t>*Podatci su dati na osnovu nerevidiranih izvješća društava za sjedištem u Federaciji Bosne i Hercegovine.</t>
  </si>
  <si>
    <t>*Podatci su dati na osnovu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</si>
</sst>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2" fontId="4" fillId="0" borderId="23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9"/>
      <c r="E5" s="9"/>
      <c r="F5" s="9"/>
    </row>
    <row r="6" spans="1:8" x14ac:dyDescent="0.25">
      <c r="A6" s="40" t="s">
        <v>53</v>
      </c>
      <c r="C6" s="15"/>
      <c r="D6" s="3"/>
      <c r="E6" s="3"/>
      <c r="F6" s="3"/>
    </row>
    <row r="7" spans="1:8" x14ac:dyDescent="0.25">
      <c r="A7" s="40"/>
      <c r="C7" s="15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4"/>
      <c r="B10" s="63" t="s">
        <v>26</v>
      </c>
      <c r="C10" s="61"/>
      <c r="D10" s="61"/>
      <c r="E10" s="61"/>
      <c r="F10" s="62"/>
    </row>
    <row r="11" spans="1:8" ht="38.25" customHeight="1" x14ac:dyDescent="0.25">
      <c r="A11" s="11" t="s">
        <v>49</v>
      </c>
      <c r="B11" s="64"/>
      <c r="C11" s="29" t="s">
        <v>51</v>
      </c>
      <c r="D11" s="29" t="s">
        <v>50</v>
      </c>
      <c r="E11" s="41" t="s">
        <v>52</v>
      </c>
      <c r="F11" s="50" t="s">
        <v>50</v>
      </c>
    </row>
    <row r="12" spans="1:8" ht="31.5" customHeight="1" thickBot="1" x14ac:dyDescent="0.3">
      <c r="A12" s="10"/>
      <c r="B12" s="65"/>
      <c r="C12" s="12" t="s">
        <v>56</v>
      </c>
      <c r="D12" s="12" t="s">
        <v>25</v>
      </c>
      <c r="E12" s="12" t="s">
        <v>56</v>
      </c>
      <c r="F12" s="51" t="s">
        <v>25</v>
      </c>
    </row>
    <row r="13" spans="1:8" x14ac:dyDescent="0.25">
      <c r="A13" s="34" t="s">
        <v>0</v>
      </c>
      <c r="B13" s="13" t="s">
        <v>27</v>
      </c>
      <c r="C13" s="30">
        <f>FBiH!C13+RS!C13</f>
        <v>4023</v>
      </c>
      <c r="D13" s="56">
        <f t="shared" ref="D13:D36" si="0">C13/C$37*100</f>
        <v>12.391806560911752</v>
      </c>
      <c r="E13" s="30">
        <f>FBiH!E13+RS!E13</f>
        <v>5226551.49</v>
      </c>
      <c r="F13" s="59">
        <f t="shared" ref="F13:F36" si="1">E13/E$37*100</f>
        <v>7.0754155594125514</v>
      </c>
    </row>
    <row r="14" spans="1:8" x14ac:dyDescent="0.25">
      <c r="A14" s="35" t="s">
        <v>1</v>
      </c>
      <c r="B14" s="13" t="s">
        <v>28</v>
      </c>
      <c r="C14" s="30">
        <f>FBiH!C14+RS!C14</f>
        <v>5047</v>
      </c>
      <c r="D14" s="56">
        <f t="shared" si="0"/>
        <v>15.545972585861698</v>
      </c>
      <c r="E14" s="30">
        <f>FBiH!E14+RS!E14</f>
        <v>1038171.13</v>
      </c>
      <c r="F14" s="59">
        <f t="shared" si="1"/>
        <v>1.4054185021594248</v>
      </c>
      <c r="H14" s="1"/>
    </row>
    <row r="15" spans="1:8" x14ac:dyDescent="0.25">
      <c r="A15" s="35" t="s">
        <v>2</v>
      </c>
      <c r="B15" s="13" t="s">
        <v>29</v>
      </c>
      <c r="C15" s="30">
        <f>FBiH!C15+RS!C15</f>
        <v>6573</v>
      </c>
      <c r="D15" s="56">
        <f t="shared" si="0"/>
        <v>20.246419220699213</v>
      </c>
      <c r="E15" s="30">
        <f>FBiH!E15+RS!E15</f>
        <v>13358195.609999999</v>
      </c>
      <c r="F15" s="59">
        <f t="shared" si="1"/>
        <v>18.083584414217725</v>
      </c>
    </row>
    <row r="16" spans="1:8" x14ac:dyDescent="0.25">
      <c r="A16" s="35" t="s">
        <v>3</v>
      </c>
      <c r="B16" s="13" t="s">
        <v>30</v>
      </c>
      <c r="C16" s="30">
        <f>FBiH!C16+RS!C16</f>
        <v>0</v>
      </c>
      <c r="D16" s="56">
        <f t="shared" si="0"/>
        <v>0</v>
      </c>
      <c r="E16" s="30">
        <f>FBiH!E16+RS!E16</f>
        <v>0</v>
      </c>
      <c r="F16" s="59">
        <f t="shared" si="1"/>
        <v>0</v>
      </c>
    </row>
    <row r="17" spans="1:6" x14ac:dyDescent="0.25">
      <c r="A17" s="35" t="s">
        <v>4</v>
      </c>
      <c r="B17" s="13" t="s">
        <v>31</v>
      </c>
      <c r="C17" s="30">
        <f>FBiH!C17+RS!C17</f>
        <v>0</v>
      </c>
      <c r="D17" s="56">
        <f t="shared" si="0"/>
        <v>0</v>
      </c>
      <c r="E17" s="30">
        <f>FBiH!E17+RS!E17</f>
        <v>0</v>
      </c>
      <c r="F17" s="59">
        <f t="shared" si="1"/>
        <v>0</v>
      </c>
    </row>
    <row r="18" spans="1:6" x14ac:dyDescent="0.25">
      <c r="A18" s="35" t="s">
        <v>5</v>
      </c>
      <c r="B18" s="13" t="s">
        <v>32</v>
      </c>
      <c r="C18" s="30">
        <f>FBiH!C18+RS!C18</f>
        <v>0</v>
      </c>
      <c r="D18" s="56">
        <f t="shared" si="0"/>
        <v>0</v>
      </c>
      <c r="E18" s="30">
        <f>FBiH!E18+RS!E18</f>
        <v>0</v>
      </c>
      <c r="F18" s="59">
        <f t="shared" si="1"/>
        <v>0</v>
      </c>
    </row>
    <row r="19" spans="1:6" x14ac:dyDescent="0.25">
      <c r="A19" s="35" t="s">
        <v>6</v>
      </c>
      <c r="B19" s="13" t="s">
        <v>57</v>
      </c>
      <c r="C19" s="30">
        <f>FBiH!C19+RS!C19</f>
        <v>61</v>
      </c>
      <c r="D19" s="56">
        <f t="shared" si="0"/>
        <v>0.18789465578315109</v>
      </c>
      <c r="E19" s="30">
        <f>FBiH!E19+RS!E19</f>
        <v>52319.979999999996</v>
      </c>
      <c r="F19" s="59">
        <f t="shared" si="1"/>
        <v>7.0827887426046093E-2</v>
      </c>
    </row>
    <row r="20" spans="1:6" x14ac:dyDescent="0.25">
      <c r="A20" s="35" t="s">
        <v>7</v>
      </c>
      <c r="B20" s="13" t="s">
        <v>33</v>
      </c>
      <c r="C20" s="30">
        <f>FBiH!C20+RS!C20</f>
        <v>655</v>
      </c>
      <c r="D20" s="56">
        <f t="shared" si="0"/>
        <v>2.0175573694748192</v>
      </c>
      <c r="E20" s="30">
        <f>FBiH!E20+RS!E20</f>
        <v>2724032.4699999997</v>
      </c>
      <c r="F20" s="59">
        <f t="shared" si="1"/>
        <v>3.6876440917992372</v>
      </c>
    </row>
    <row r="21" spans="1:6" x14ac:dyDescent="0.25">
      <c r="A21" s="35" t="s">
        <v>8</v>
      </c>
      <c r="B21" s="13" t="s">
        <v>34</v>
      </c>
      <c r="C21" s="30">
        <f>FBiH!C21+RS!C21</f>
        <v>716</v>
      </c>
      <c r="D21" s="56">
        <f t="shared" si="0"/>
        <v>2.2054520252579701</v>
      </c>
      <c r="E21" s="30">
        <f>FBiH!E21+RS!E21</f>
        <v>1289107.32</v>
      </c>
      <c r="F21" s="59">
        <f t="shared" si="1"/>
        <v>1.7451220000667429</v>
      </c>
    </row>
    <row r="22" spans="1:6" s="19" customFormat="1" x14ac:dyDescent="0.25">
      <c r="A22" s="35" t="s">
        <v>9</v>
      </c>
      <c r="B22" s="13" t="s">
        <v>35</v>
      </c>
      <c r="C22" s="30">
        <f>FBiH!C22+RS!C22</f>
        <v>11752</v>
      </c>
      <c r="D22" s="56">
        <f t="shared" si="0"/>
        <v>36.19898352071462</v>
      </c>
      <c r="E22" s="30">
        <f>FBiH!E22+RS!E22</f>
        <v>32251402.149999999</v>
      </c>
      <c r="F22" s="59">
        <f t="shared" si="1"/>
        <v>43.66015967155073</v>
      </c>
    </row>
    <row r="23" spans="1:6" s="19" customFormat="1" x14ac:dyDescent="0.25">
      <c r="A23" s="35" t="s">
        <v>10</v>
      </c>
      <c r="B23" s="13" t="s">
        <v>36</v>
      </c>
      <c r="C23" s="30">
        <f>FBiH!C23+RS!C23</f>
        <v>0</v>
      </c>
      <c r="D23" s="56">
        <f t="shared" si="0"/>
        <v>0</v>
      </c>
      <c r="E23" s="30">
        <f>FBiH!E23+RS!E23</f>
        <v>0</v>
      </c>
      <c r="F23" s="59">
        <f t="shared" si="1"/>
        <v>0</v>
      </c>
    </row>
    <row r="24" spans="1:6" x14ac:dyDescent="0.25">
      <c r="A24" s="35" t="s">
        <v>11</v>
      </c>
      <c r="B24" s="13" t="s">
        <v>37</v>
      </c>
      <c r="C24" s="30">
        <f>FBiH!C24+RS!C24</f>
        <v>0</v>
      </c>
      <c r="D24" s="56">
        <f t="shared" si="0"/>
        <v>0</v>
      </c>
      <c r="E24" s="30">
        <f>FBiH!E24+RS!E24</f>
        <v>0</v>
      </c>
      <c r="F24" s="59">
        <f t="shared" si="1"/>
        <v>0</v>
      </c>
    </row>
    <row r="25" spans="1:6" x14ac:dyDescent="0.25">
      <c r="A25" s="35" t="s">
        <v>12</v>
      </c>
      <c r="B25" s="13" t="s">
        <v>38</v>
      </c>
      <c r="C25" s="30">
        <f>FBiH!C25+RS!C25</f>
        <v>170</v>
      </c>
      <c r="D25" s="56">
        <f t="shared" si="0"/>
        <v>0.52364084398583088</v>
      </c>
      <c r="E25" s="30">
        <f>FBiH!E25+RS!E25</f>
        <v>415590.02</v>
      </c>
      <c r="F25" s="59">
        <f t="shared" si="1"/>
        <v>0.56260272178904203</v>
      </c>
    </row>
    <row r="26" spans="1:6" x14ac:dyDescent="0.25">
      <c r="A26" s="35" t="s">
        <v>13</v>
      </c>
      <c r="B26" s="13" t="s">
        <v>39</v>
      </c>
      <c r="C26" s="30">
        <f>FBiH!C26+RS!C26</f>
        <v>148</v>
      </c>
      <c r="D26" s="56">
        <f t="shared" si="0"/>
        <v>0.45587555829354692</v>
      </c>
      <c r="E26" s="30">
        <f>FBiH!E26+RS!E26</f>
        <v>652449.37</v>
      </c>
      <c r="F26" s="59">
        <f t="shared" si="1"/>
        <v>0.88324977436066865</v>
      </c>
    </row>
    <row r="27" spans="1:6" x14ac:dyDescent="0.25">
      <c r="A27" s="35" t="s">
        <v>14</v>
      </c>
      <c r="B27" s="13" t="s">
        <v>58</v>
      </c>
      <c r="C27" s="30">
        <f>FBiH!C27+RS!C27</f>
        <v>45</v>
      </c>
      <c r="D27" s="56">
        <f t="shared" si="0"/>
        <v>0.13861081164330818</v>
      </c>
      <c r="E27" s="30">
        <f>FBiH!E27+RS!E27</f>
        <v>55085</v>
      </c>
      <c r="F27" s="59">
        <f t="shared" si="1"/>
        <v>7.4571018162922637E-2</v>
      </c>
    </row>
    <row r="28" spans="1:6" x14ac:dyDescent="0.25">
      <c r="A28" s="35" t="s">
        <v>15</v>
      </c>
      <c r="B28" s="13" t="s">
        <v>59</v>
      </c>
      <c r="C28" s="30">
        <f>FBiH!C28+RS!C28</f>
        <v>175</v>
      </c>
      <c r="D28" s="56">
        <f t="shared" si="0"/>
        <v>0.53904204527953181</v>
      </c>
      <c r="E28" s="30">
        <f>FBiH!E28+RS!E28</f>
        <v>112567.42</v>
      </c>
      <c r="F28" s="59">
        <f t="shared" si="1"/>
        <v>0.15238753056863646</v>
      </c>
    </row>
    <row r="29" spans="1:6" x14ac:dyDescent="0.25">
      <c r="A29" s="35" t="s">
        <v>16</v>
      </c>
      <c r="B29" s="13" t="s">
        <v>40</v>
      </c>
      <c r="C29" s="30">
        <f>FBiH!C29+RS!C29</f>
        <v>0</v>
      </c>
      <c r="D29" s="56">
        <f t="shared" si="0"/>
        <v>0</v>
      </c>
      <c r="E29" s="30">
        <f>FBiH!E29+RS!E29</f>
        <v>0</v>
      </c>
      <c r="F29" s="59">
        <f t="shared" si="1"/>
        <v>0</v>
      </c>
    </row>
    <row r="30" spans="1:6" x14ac:dyDescent="0.25">
      <c r="A30" s="35" t="s">
        <v>17</v>
      </c>
      <c r="B30" s="13" t="s">
        <v>41</v>
      </c>
      <c r="C30" s="30">
        <f>FBiH!C30+RS!C30</f>
        <v>153</v>
      </c>
      <c r="D30" s="56">
        <f t="shared" si="0"/>
        <v>0.4712767595872478</v>
      </c>
      <c r="E30" s="30">
        <f>FBiH!E30+RS!E30</f>
        <v>48035.98</v>
      </c>
      <c r="F30" s="59">
        <f t="shared" si="1"/>
        <v>6.5028445802918916E-2</v>
      </c>
    </row>
    <row r="31" spans="1:6" x14ac:dyDescent="0.25">
      <c r="A31" s="36" t="s">
        <v>23</v>
      </c>
      <c r="B31" s="7" t="s">
        <v>42</v>
      </c>
      <c r="C31" s="31">
        <f>SUM(C13:C30)</f>
        <v>29518</v>
      </c>
      <c r="D31" s="57">
        <f t="shared" si="0"/>
        <v>90.92253195749268</v>
      </c>
      <c r="E31" s="31">
        <f>SUM(E13:E30)</f>
        <v>57223507.939999998</v>
      </c>
      <c r="F31" s="60">
        <f t="shared" si="1"/>
        <v>77.466011617316639</v>
      </c>
    </row>
    <row r="32" spans="1:6" x14ac:dyDescent="0.25">
      <c r="A32" s="37" t="s">
        <v>22</v>
      </c>
      <c r="B32" s="5" t="s">
        <v>43</v>
      </c>
      <c r="C32" s="30">
        <f>FBiH!C32+RS!C32</f>
        <v>2346</v>
      </c>
      <c r="D32" s="56">
        <f t="shared" si="0"/>
        <v>7.2262436470044671</v>
      </c>
      <c r="E32" s="30">
        <f>FBiH!E32+RS!E32</f>
        <v>15694977.630000001</v>
      </c>
      <c r="F32" s="59">
        <f t="shared" si="1"/>
        <v>21.246990322472442</v>
      </c>
    </row>
    <row r="33" spans="1:6" x14ac:dyDescent="0.25">
      <c r="A33" s="37" t="s">
        <v>20</v>
      </c>
      <c r="B33" s="6" t="s">
        <v>44</v>
      </c>
      <c r="C33" s="30">
        <f>FBiH!C33+RS!C33</f>
        <v>21</v>
      </c>
      <c r="D33" s="56">
        <f t="shared" si="0"/>
        <v>6.4685045433543809E-2</v>
      </c>
      <c r="E33" s="30">
        <f>FBiH!E33+RS!E33</f>
        <v>69171.08</v>
      </c>
      <c r="F33" s="59">
        <f t="shared" si="1"/>
        <v>9.3639972098193247E-2</v>
      </c>
    </row>
    <row r="34" spans="1:6" x14ac:dyDescent="0.25">
      <c r="A34" s="37" t="s">
        <v>21</v>
      </c>
      <c r="B34" s="16" t="s">
        <v>45</v>
      </c>
      <c r="C34" s="30">
        <f>FBiH!C34+RS!C34</f>
        <v>580</v>
      </c>
      <c r="D34" s="56">
        <f t="shared" si="0"/>
        <v>1.7865393500693054</v>
      </c>
      <c r="E34" s="30">
        <f>FBiH!E34+RS!E34</f>
        <v>881523.84</v>
      </c>
      <c r="F34" s="59">
        <f t="shared" si="1"/>
        <v>1.1933580881127221</v>
      </c>
    </row>
    <row r="35" spans="1:6" ht="15.75" customHeight="1" x14ac:dyDescent="0.25">
      <c r="A35" s="38" t="s">
        <v>19</v>
      </c>
      <c r="B35" s="16" t="s">
        <v>46</v>
      </c>
      <c r="C35" s="30">
        <f>FBiH!C35+RS!C35</f>
        <v>0</v>
      </c>
      <c r="D35" s="56">
        <f t="shared" si="0"/>
        <v>0</v>
      </c>
      <c r="E35" s="30">
        <f>FBiH!E35+RS!E35</f>
        <v>0</v>
      </c>
      <c r="F35" s="59">
        <f t="shared" si="1"/>
        <v>0</v>
      </c>
    </row>
    <row r="36" spans="1:6" x14ac:dyDescent="0.25">
      <c r="A36" s="39" t="s">
        <v>18</v>
      </c>
      <c r="B36" s="8" t="s">
        <v>47</v>
      </c>
      <c r="C36" s="32">
        <f>SUM(C32:C35)</f>
        <v>2947</v>
      </c>
      <c r="D36" s="2">
        <f t="shared" si="0"/>
        <v>9.0774680425073146</v>
      </c>
      <c r="E36" s="33">
        <f>SUM(E32:E35)</f>
        <v>16645672.550000001</v>
      </c>
      <c r="F36" s="52">
        <f t="shared" si="1"/>
        <v>22.533988382683358</v>
      </c>
    </row>
    <row r="37" spans="1:6" x14ac:dyDescent="0.25">
      <c r="A37" s="17" t="s">
        <v>24</v>
      </c>
      <c r="B37" s="18" t="s">
        <v>48</v>
      </c>
      <c r="C37" s="55">
        <f>C31+C36</f>
        <v>32465</v>
      </c>
      <c r="D37" s="21">
        <f>D31+D36</f>
        <v>100</v>
      </c>
      <c r="E37" s="55">
        <f>E31+E36</f>
        <v>73869180.489999995</v>
      </c>
      <c r="F37" s="48">
        <f>(F31+F36)</f>
        <v>100</v>
      </c>
    </row>
    <row r="40" spans="1:6" x14ac:dyDescent="0.25"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0"/>
      <c r="C47" s="27"/>
      <c r="D47" s="27"/>
      <c r="E47" s="27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9"/>
      <c r="E5" s="9"/>
      <c r="F5" s="9"/>
    </row>
    <row r="6" spans="1:8" x14ac:dyDescent="0.25">
      <c r="A6" s="40" t="s">
        <v>54</v>
      </c>
      <c r="C6" s="15"/>
      <c r="D6" s="3"/>
      <c r="E6" s="3"/>
      <c r="F6" s="3"/>
    </row>
    <row r="7" spans="1:8" x14ac:dyDescent="0.25">
      <c r="A7" s="40"/>
      <c r="C7" s="15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3" t="s">
        <v>49</v>
      </c>
      <c r="B11" s="64"/>
      <c r="C11" s="41" t="s">
        <v>51</v>
      </c>
      <c r="D11" s="41" t="s">
        <v>50</v>
      </c>
      <c r="E11" s="41" t="s">
        <v>52</v>
      </c>
      <c r="F11" s="44" t="s">
        <v>50</v>
      </c>
    </row>
    <row r="12" spans="1:8" ht="31.5" customHeight="1" thickBot="1" x14ac:dyDescent="0.3">
      <c r="A12" s="45"/>
      <c r="B12" s="65"/>
      <c r="C12" s="46" t="s">
        <v>56</v>
      </c>
      <c r="D12" s="46" t="s">
        <v>25</v>
      </c>
      <c r="E12" s="46" t="s">
        <v>56</v>
      </c>
      <c r="F12" s="47" t="s">
        <v>25</v>
      </c>
    </row>
    <row r="13" spans="1:8" x14ac:dyDescent="0.25">
      <c r="A13" s="35" t="s">
        <v>0</v>
      </c>
      <c r="B13" s="13" t="s">
        <v>27</v>
      </c>
      <c r="C13" s="30">
        <v>2547</v>
      </c>
      <c r="D13" s="56">
        <f t="shared" ref="D13:D36" si="0">C13/C$37*100</f>
        <v>10.221116417191702</v>
      </c>
      <c r="E13" s="30">
        <v>3570846</v>
      </c>
      <c r="F13" s="58">
        <f>E13/E$37*100</f>
        <v>6.6576782580271647</v>
      </c>
    </row>
    <row r="14" spans="1:8" x14ac:dyDescent="0.25">
      <c r="A14" s="35" t="s">
        <v>1</v>
      </c>
      <c r="B14" s="13" t="s">
        <v>28</v>
      </c>
      <c r="C14" s="30">
        <v>4775</v>
      </c>
      <c r="D14" s="56">
        <f t="shared" si="0"/>
        <v>19.162085155905132</v>
      </c>
      <c r="E14" s="30">
        <v>866072</v>
      </c>
      <c r="F14" s="59">
        <f t="shared" ref="F14" si="1">E14/E$37*100</f>
        <v>1.6147514410551738</v>
      </c>
      <c r="H14" s="1"/>
    </row>
    <row r="15" spans="1:8" x14ac:dyDescent="0.25">
      <c r="A15" s="35" t="s">
        <v>2</v>
      </c>
      <c r="B15" s="13" t="s">
        <v>29</v>
      </c>
      <c r="C15" s="30">
        <v>5270</v>
      </c>
      <c r="D15" s="56">
        <f t="shared" si="0"/>
        <v>21.14852120871624</v>
      </c>
      <c r="E15" s="30">
        <v>10659896</v>
      </c>
      <c r="F15" s="59">
        <f t="shared" ref="F15" si="2">E15/E$37*100</f>
        <v>19.874886184403007</v>
      </c>
    </row>
    <row r="16" spans="1:8" x14ac:dyDescent="0.25">
      <c r="A16" s="35" t="s">
        <v>3</v>
      </c>
      <c r="B16" s="13" t="s">
        <v>30</v>
      </c>
      <c r="C16" s="30">
        <v>0</v>
      </c>
      <c r="D16" s="56">
        <f t="shared" si="0"/>
        <v>0</v>
      </c>
      <c r="E16" s="30">
        <v>0</v>
      </c>
      <c r="F16" s="59">
        <f>E16/E$37*100</f>
        <v>0</v>
      </c>
    </row>
    <row r="17" spans="1:6" x14ac:dyDescent="0.25">
      <c r="A17" s="35" t="s">
        <v>4</v>
      </c>
      <c r="B17" s="13" t="s">
        <v>31</v>
      </c>
      <c r="C17" s="30">
        <v>0</v>
      </c>
      <c r="D17" s="56">
        <f t="shared" si="0"/>
        <v>0</v>
      </c>
      <c r="E17" s="30">
        <v>0</v>
      </c>
      <c r="F17" s="59">
        <f t="shared" ref="F17" si="3">E17/E$37*100</f>
        <v>0</v>
      </c>
    </row>
    <row r="18" spans="1:6" x14ac:dyDescent="0.25">
      <c r="A18" s="35" t="s">
        <v>5</v>
      </c>
      <c r="B18" s="13" t="s">
        <v>32</v>
      </c>
      <c r="C18" s="30">
        <v>0</v>
      </c>
      <c r="D18" s="56">
        <f t="shared" si="0"/>
        <v>0</v>
      </c>
      <c r="E18" s="30">
        <v>0</v>
      </c>
      <c r="F18" s="59">
        <f t="shared" ref="F18" si="4">E18/E$37*100</f>
        <v>0</v>
      </c>
    </row>
    <row r="19" spans="1:6" x14ac:dyDescent="0.25">
      <c r="A19" s="35" t="s">
        <v>6</v>
      </c>
      <c r="B19" s="13" t="s">
        <v>57</v>
      </c>
      <c r="C19" s="30">
        <v>59</v>
      </c>
      <c r="D19" s="56">
        <f t="shared" si="0"/>
        <v>0.23676712548657652</v>
      </c>
      <c r="E19" s="30">
        <v>36574</v>
      </c>
      <c r="F19" s="59">
        <f t="shared" ref="F19" si="5">E19/E$37*100</f>
        <v>6.8190542131776472E-2</v>
      </c>
    </row>
    <row r="20" spans="1:6" x14ac:dyDescent="0.25">
      <c r="A20" s="35" t="s">
        <v>7</v>
      </c>
      <c r="B20" s="13" t="s">
        <v>33</v>
      </c>
      <c r="C20" s="30">
        <v>579</v>
      </c>
      <c r="D20" s="56">
        <f t="shared" si="0"/>
        <v>2.3235282314699628</v>
      </c>
      <c r="E20" s="30">
        <v>1178754</v>
      </c>
      <c r="F20" s="59">
        <f>E20/E$37*100</f>
        <v>2.1977326598129832</v>
      </c>
    </row>
    <row r="21" spans="1:6" x14ac:dyDescent="0.25">
      <c r="A21" s="35" t="s">
        <v>8</v>
      </c>
      <c r="B21" s="13" t="s">
        <v>34</v>
      </c>
      <c r="C21" s="30">
        <v>535</v>
      </c>
      <c r="D21" s="56">
        <f t="shared" si="0"/>
        <v>2.146956137886753</v>
      </c>
      <c r="E21" s="30">
        <v>835504</v>
      </c>
      <c r="F21" s="59">
        <f t="shared" ref="F21" si="6">E21/E$37*100</f>
        <v>1.5577588098995947</v>
      </c>
    </row>
    <row r="22" spans="1:6" s="19" customFormat="1" x14ac:dyDescent="0.25">
      <c r="A22" s="35" t="s">
        <v>9</v>
      </c>
      <c r="B22" s="13" t="s">
        <v>35</v>
      </c>
      <c r="C22" s="30">
        <v>8041</v>
      </c>
      <c r="D22" s="56">
        <f t="shared" si="0"/>
        <v>32.268550102331552</v>
      </c>
      <c r="E22" s="30">
        <v>20857495</v>
      </c>
      <c r="F22" s="59">
        <f t="shared" ref="F22" si="7">E22/E$37*100</f>
        <v>38.887840858555727</v>
      </c>
    </row>
    <row r="23" spans="1:6" s="19" customFormat="1" x14ac:dyDescent="0.25">
      <c r="A23" s="35" t="s">
        <v>10</v>
      </c>
      <c r="B23" s="13" t="s">
        <v>36</v>
      </c>
      <c r="C23" s="30">
        <v>0</v>
      </c>
      <c r="D23" s="56">
        <f t="shared" si="0"/>
        <v>0</v>
      </c>
      <c r="E23" s="30">
        <v>0</v>
      </c>
      <c r="F23" s="59">
        <f t="shared" ref="F23" si="8">E23/E$37*100</f>
        <v>0</v>
      </c>
    </row>
    <row r="24" spans="1:6" x14ac:dyDescent="0.25">
      <c r="A24" s="35" t="s">
        <v>11</v>
      </c>
      <c r="B24" s="13" t="s">
        <v>37</v>
      </c>
      <c r="C24" s="30">
        <v>0</v>
      </c>
      <c r="D24" s="56">
        <f t="shared" si="0"/>
        <v>0</v>
      </c>
      <c r="E24" s="30">
        <v>0</v>
      </c>
      <c r="F24" s="59">
        <f t="shared" ref="F24" si="9">E24/E$37*100</f>
        <v>0</v>
      </c>
    </row>
    <row r="25" spans="1:6" x14ac:dyDescent="0.25">
      <c r="A25" s="35" t="s">
        <v>12</v>
      </c>
      <c r="B25" s="13" t="s">
        <v>38</v>
      </c>
      <c r="C25" s="30">
        <v>111</v>
      </c>
      <c r="D25" s="56">
        <f t="shared" si="0"/>
        <v>0.44544323608491515</v>
      </c>
      <c r="E25" s="30">
        <v>337748</v>
      </c>
      <c r="F25" s="59">
        <f>E25/E$37*100</f>
        <v>0.62971562377435453</v>
      </c>
    </row>
    <row r="26" spans="1:6" x14ac:dyDescent="0.25">
      <c r="A26" s="35" t="s">
        <v>13</v>
      </c>
      <c r="B26" s="13" t="s">
        <v>39</v>
      </c>
      <c r="C26" s="30">
        <v>131</v>
      </c>
      <c r="D26" s="56">
        <f t="shared" si="0"/>
        <v>0.52570327862273769</v>
      </c>
      <c r="E26" s="30">
        <v>584334</v>
      </c>
      <c r="F26" s="59">
        <f t="shared" ref="F26" si="10">E26/E$37*100</f>
        <v>1.0894638881727314</v>
      </c>
    </row>
    <row r="27" spans="1:6" x14ac:dyDescent="0.25">
      <c r="A27" s="35" t="s">
        <v>14</v>
      </c>
      <c r="B27" s="13" t="s">
        <v>58</v>
      </c>
      <c r="C27" s="30">
        <v>45</v>
      </c>
      <c r="D27" s="56">
        <f t="shared" si="0"/>
        <v>0.18058509571010073</v>
      </c>
      <c r="E27" s="30">
        <v>55085</v>
      </c>
      <c r="F27" s="59">
        <f t="shared" ref="F27" si="11">E27/E$37*100</f>
        <v>0.10270345090307069</v>
      </c>
    </row>
    <row r="28" spans="1:6" x14ac:dyDescent="0.25">
      <c r="A28" s="35" t="s">
        <v>15</v>
      </c>
      <c r="B28" s="13" t="s">
        <v>59</v>
      </c>
      <c r="C28" s="30">
        <v>159</v>
      </c>
      <c r="D28" s="56">
        <f t="shared" si="0"/>
        <v>0.63806733817568928</v>
      </c>
      <c r="E28" s="30">
        <v>96691</v>
      </c>
      <c r="F28" s="59">
        <f>E28/E$37*100</f>
        <v>0.18027592577414556</v>
      </c>
    </row>
    <row r="29" spans="1:6" x14ac:dyDescent="0.25">
      <c r="A29" s="35" t="s">
        <v>16</v>
      </c>
      <c r="B29" s="13" t="s">
        <v>40</v>
      </c>
      <c r="C29" s="30">
        <v>0</v>
      </c>
      <c r="D29" s="56">
        <f t="shared" si="0"/>
        <v>0</v>
      </c>
      <c r="E29" s="30">
        <v>0</v>
      </c>
      <c r="F29" s="59">
        <f t="shared" ref="F29" si="12">E29/E$37*100</f>
        <v>0</v>
      </c>
    </row>
    <row r="30" spans="1:6" x14ac:dyDescent="0.25">
      <c r="A30" s="35" t="s">
        <v>17</v>
      </c>
      <c r="B30" s="13" t="s">
        <v>41</v>
      </c>
      <c r="C30" s="30">
        <v>143</v>
      </c>
      <c r="D30" s="56">
        <f t="shared" si="0"/>
        <v>0.57385930414543118</v>
      </c>
      <c r="E30" s="30">
        <v>45697</v>
      </c>
      <c r="F30" s="59">
        <f t="shared" ref="F30" si="13">E30/E$37*100</f>
        <v>8.5199956356859785E-2</v>
      </c>
    </row>
    <row r="31" spans="1:6" x14ac:dyDescent="0.25">
      <c r="A31" s="36" t="s">
        <v>23</v>
      </c>
      <c r="B31" s="7" t="s">
        <v>42</v>
      </c>
      <c r="C31" s="31">
        <f>SUM(C13:C30)</f>
        <v>22395</v>
      </c>
      <c r="D31" s="57">
        <f t="shared" si="0"/>
        <v>89.871182631726796</v>
      </c>
      <c r="E31" s="31">
        <f>SUM(E13:E30)</f>
        <v>39124696</v>
      </c>
      <c r="F31" s="60">
        <f>E31/E$37*100</f>
        <v>72.94619759886659</v>
      </c>
    </row>
    <row r="32" spans="1:6" x14ac:dyDescent="0.25">
      <c r="A32" s="37" t="s">
        <v>22</v>
      </c>
      <c r="B32" s="5" t="s">
        <v>43</v>
      </c>
      <c r="C32" s="30">
        <v>2023</v>
      </c>
      <c r="D32" s="56">
        <f t="shared" si="0"/>
        <v>8.1183033027007507</v>
      </c>
      <c r="E32" s="30">
        <v>13818305</v>
      </c>
      <c r="F32" s="59">
        <f>E32/E$37*100</f>
        <v>25.763594610713557</v>
      </c>
    </row>
    <row r="33" spans="1:6" x14ac:dyDescent="0.25">
      <c r="A33" s="37" t="s">
        <v>20</v>
      </c>
      <c r="B33" s="6" t="s">
        <v>44</v>
      </c>
      <c r="C33" s="30">
        <v>21</v>
      </c>
      <c r="D33" s="56">
        <f t="shared" si="0"/>
        <v>8.4273044664713664E-2</v>
      </c>
      <c r="E33" s="30">
        <v>67517</v>
      </c>
      <c r="F33" s="59">
        <f t="shared" ref="F33" si="14">E33/E$37*100</f>
        <v>0.12588234355310199</v>
      </c>
    </row>
    <row r="34" spans="1:6" x14ac:dyDescent="0.25">
      <c r="A34" s="37" t="s">
        <v>21</v>
      </c>
      <c r="B34" s="16" t="s">
        <v>45</v>
      </c>
      <c r="C34" s="30">
        <v>480</v>
      </c>
      <c r="D34" s="56">
        <f t="shared" si="0"/>
        <v>1.9262410209077412</v>
      </c>
      <c r="E34" s="30">
        <v>624486</v>
      </c>
      <c r="F34" s="59">
        <f t="shared" ref="F34" si="15">E34/E$37*100</f>
        <v>1.1643254468667514</v>
      </c>
    </row>
    <row r="35" spans="1:6" ht="15.75" customHeight="1" x14ac:dyDescent="0.25">
      <c r="A35" s="38" t="s">
        <v>19</v>
      </c>
      <c r="B35" s="16" t="s">
        <v>46</v>
      </c>
      <c r="C35" s="30">
        <v>0</v>
      </c>
      <c r="D35" s="56">
        <f t="shared" si="0"/>
        <v>0</v>
      </c>
      <c r="E35" s="30">
        <v>0</v>
      </c>
      <c r="F35" s="59">
        <f t="shared" ref="F35" si="16">E35/E$37*100</f>
        <v>0</v>
      </c>
    </row>
    <row r="36" spans="1:6" x14ac:dyDescent="0.25">
      <c r="A36" s="39" t="s">
        <v>18</v>
      </c>
      <c r="B36" s="8" t="s">
        <v>47</v>
      </c>
      <c r="C36" s="32">
        <f>SUM(C32:C35)</f>
        <v>2524</v>
      </c>
      <c r="D36" s="2">
        <f t="shared" si="0"/>
        <v>10.128817368273205</v>
      </c>
      <c r="E36" s="33">
        <f>SUM(E32:E35)</f>
        <v>14510308</v>
      </c>
      <c r="F36" s="52">
        <f>E36/E$37*100</f>
        <v>27.05380240113341</v>
      </c>
    </row>
    <row r="37" spans="1:6" x14ac:dyDescent="0.25">
      <c r="A37" s="17" t="s">
        <v>24</v>
      </c>
      <c r="B37" s="18" t="s">
        <v>48</v>
      </c>
      <c r="C37" s="55">
        <f>C31+C36</f>
        <v>24919</v>
      </c>
      <c r="D37" s="21">
        <f>D31+D36</f>
        <v>100</v>
      </c>
      <c r="E37" s="55">
        <f>E31+E36</f>
        <v>53635004</v>
      </c>
      <c r="F37" s="54">
        <f>F31+F36</f>
        <v>100</v>
      </c>
    </row>
    <row r="40" spans="1:6" x14ac:dyDescent="0.25">
      <c r="A40" t="s">
        <v>60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7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7"/>
      <c r="D46" s="27"/>
      <c r="E46" s="27"/>
    </row>
    <row r="47" spans="1:6" x14ac:dyDescent="0.25">
      <c r="B47" s="20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3" spans="1:8" x14ac:dyDescent="0.25">
      <c r="D3" s="9"/>
      <c r="E3" s="9"/>
      <c r="F3" s="9"/>
    </row>
    <row r="4" spans="1:8" x14ac:dyDescent="0.25">
      <c r="D4" s="9"/>
      <c r="E4" s="9"/>
      <c r="F4" s="9"/>
    </row>
    <row r="5" spans="1:8" x14ac:dyDescent="0.25">
      <c r="C5" s="15"/>
      <c r="D5" s="3"/>
      <c r="E5" s="3"/>
      <c r="F5" s="3"/>
    </row>
    <row r="6" spans="1:8" x14ac:dyDescent="0.25">
      <c r="A6" s="40" t="s">
        <v>55</v>
      </c>
      <c r="C6" s="4"/>
      <c r="D6" s="4"/>
      <c r="E6" s="4"/>
      <c r="F6" s="4"/>
    </row>
    <row r="7" spans="1:8" x14ac:dyDescent="0.25">
      <c r="A7" s="40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3" t="s">
        <v>49</v>
      </c>
      <c r="B11" s="64"/>
      <c r="C11" s="41" t="s">
        <v>51</v>
      </c>
      <c r="D11" s="41" t="s">
        <v>50</v>
      </c>
      <c r="E11" s="41" t="s">
        <v>52</v>
      </c>
      <c r="F11" s="44" t="s">
        <v>50</v>
      </c>
    </row>
    <row r="12" spans="1:8" ht="31.5" customHeight="1" thickBot="1" x14ac:dyDescent="0.3">
      <c r="A12" s="45"/>
      <c r="B12" s="65"/>
      <c r="C12" s="46" t="s">
        <v>56</v>
      </c>
      <c r="D12" s="46" t="s">
        <v>25</v>
      </c>
      <c r="E12" s="46" t="s">
        <v>56</v>
      </c>
      <c r="F12" s="47" t="s">
        <v>25</v>
      </c>
    </row>
    <row r="13" spans="1:8" x14ac:dyDescent="0.25">
      <c r="A13" s="35" t="s">
        <v>0</v>
      </c>
      <c r="B13" s="13" t="s">
        <v>27</v>
      </c>
      <c r="C13" s="30">
        <v>1476</v>
      </c>
      <c r="D13" s="56">
        <f>C13/C$36*100</f>
        <v>348.936170212766</v>
      </c>
      <c r="E13" s="30">
        <v>1655705.49</v>
      </c>
      <c r="F13" s="58">
        <f>E13/E$36*100</f>
        <v>77.537368970558205</v>
      </c>
    </row>
    <row r="14" spans="1:8" x14ac:dyDescent="0.25">
      <c r="A14" s="35" t="s">
        <v>1</v>
      </c>
      <c r="B14" s="13" t="s">
        <v>28</v>
      </c>
      <c r="C14" s="30">
        <v>272</v>
      </c>
      <c r="D14" s="56">
        <f t="shared" ref="D14:F29" si="0">C14/C$36*100</f>
        <v>64.302600472813239</v>
      </c>
      <c r="E14" s="30">
        <v>172099.13000000003</v>
      </c>
      <c r="F14" s="59">
        <f t="shared" si="0"/>
        <v>8.0594730300266537</v>
      </c>
      <c r="H14" s="1"/>
    </row>
    <row r="15" spans="1:8" x14ac:dyDescent="0.25">
      <c r="A15" s="35" t="s">
        <v>2</v>
      </c>
      <c r="B15" s="13" t="s">
        <v>29</v>
      </c>
      <c r="C15" s="30">
        <v>1303</v>
      </c>
      <c r="D15" s="56">
        <f t="shared" si="0"/>
        <v>308.03782505910164</v>
      </c>
      <c r="E15" s="30">
        <v>2698299.61</v>
      </c>
      <c r="F15" s="59">
        <f t="shared" si="0"/>
        <v>126.36248035493516</v>
      </c>
    </row>
    <row r="16" spans="1:8" x14ac:dyDescent="0.25">
      <c r="A16" s="35" t="s">
        <v>3</v>
      </c>
      <c r="B16" s="13" t="s">
        <v>30</v>
      </c>
      <c r="C16" s="30">
        <v>0</v>
      </c>
      <c r="D16" s="56">
        <f t="shared" si="0"/>
        <v>0</v>
      </c>
      <c r="E16" s="30">
        <v>0</v>
      </c>
      <c r="F16" s="59">
        <f t="shared" si="0"/>
        <v>0</v>
      </c>
    </row>
    <row r="17" spans="1:6" x14ac:dyDescent="0.25">
      <c r="A17" s="35" t="s">
        <v>4</v>
      </c>
      <c r="B17" s="13" t="s">
        <v>31</v>
      </c>
      <c r="C17" s="30">
        <v>0</v>
      </c>
      <c r="D17" s="56">
        <f t="shared" si="0"/>
        <v>0</v>
      </c>
      <c r="E17" s="30">
        <v>0</v>
      </c>
      <c r="F17" s="59">
        <f t="shared" si="0"/>
        <v>0</v>
      </c>
    </row>
    <row r="18" spans="1:6" x14ac:dyDescent="0.25">
      <c r="A18" s="35" t="s">
        <v>5</v>
      </c>
      <c r="B18" s="13" t="s">
        <v>32</v>
      </c>
      <c r="C18" s="30">
        <v>0</v>
      </c>
      <c r="D18" s="56">
        <f>C18/C$36*100</f>
        <v>0</v>
      </c>
      <c r="E18" s="30">
        <v>0</v>
      </c>
      <c r="F18" s="59">
        <f>E18/E$36*100</f>
        <v>0</v>
      </c>
    </row>
    <row r="19" spans="1:6" x14ac:dyDescent="0.25">
      <c r="A19" s="35" t="s">
        <v>6</v>
      </c>
      <c r="B19" s="13" t="s">
        <v>57</v>
      </c>
      <c r="C19" s="30">
        <v>2</v>
      </c>
      <c r="D19" s="56">
        <f t="shared" si="0"/>
        <v>0.4728132387706856</v>
      </c>
      <c r="E19" s="30">
        <v>15745.98</v>
      </c>
      <c r="F19" s="59">
        <f t="shared" si="0"/>
        <v>0.73739071860118677</v>
      </c>
    </row>
    <row r="20" spans="1:6" x14ac:dyDescent="0.25">
      <c r="A20" s="35" t="s">
        <v>7</v>
      </c>
      <c r="B20" s="13" t="s">
        <v>33</v>
      </c>
      <c r="C20" s="30">
        <v>76</v>
      </c>
      <c r="D20" s="56">
        <f t="shared" si="0"/>
        <v>17.966903073286051</v>
      </c>
      <c r="E20" s="30">
        <v>1545278.47</v>
      </c>
      <c r="F20" s="59">
        <f t="shared" si="0"/>
        <v>72.366026213182195</v>
      </c>
    </row>
    <row r="21" spans="1:6" x14ac:dyDescent="0.25">
      <c r="A21" s="35" t="s">
        <v>8</v>
      </c>
      <c r="B21" s="13" t="s">
        <v>34</v>
      </c>
      <c r="C21" s="30">
        <v>181</v>
      </c>
      <c r="D21" s="56">
        <f t="shared" si="0"/>
        <v>42.789598108747043</v>
      </c>
      <c r="E21" s="30">
        <v>453603.32</v>
      </c>
      <c r="F21" s="59">
        <f t="shared" si="0"/>
        <v>21.24243001036989</v>
      </c>
    </row>
    <row r="22" spans="1:6" s="19" customFormat="1" x14ac:dyDescent="0.25">
      <c r="A22" s="35" t="s">
        <v>9</v>
      </c>
      <c r="B22" s="13" t="s">
        <v>35</v>
      </c>
      <c r="C22" s="30">
        <v>3711</v>
      </c>
      <c r="D22" s="56">
        <f t="shared" si="0"/>
        <v>877.30496453900707</v>
      </c>
      <c r="E22" s="30">
        <v>11393907.15</v>
      </c>
      <c r="F22" s="59">
        <f t="shared" si="0"/>
        <v>533.58135733779034</v>
      </c>
    </row>
    <row r="23" spans="1:6" s="19" customFormat="1" x14ac:dyDescent="0.25">
      <c r="A23" s="35" t="s">
        <v>10</v>
      </c>
      <c r="B23" s="13" t="s">
        <v>36</v>
      </c>
      <c r="C23" s="30">
        <v>0</v>
      </c>
      <c r="D23" s="56">
        <f t="shared" si="0"/>
        <v>0</v>
      </c>
      <c r="E23" s="30">
        <v>0</v>
      </c>
      <c r="F23" s="59">
        <f t="shared" si="0"/>
        <v>0</v>
      </c>
    </row>
    <row r="24" spans="1:6" x14ac:dyDescent="0.25">
      <c r="A24" s="35" t="s">
        <v>11</v>
      </c>
      <c r="B24" s="13" t="s">
        <v>37</v>
      </c>
      <c r="C24" s="30">
        <v>0</v>
      </c>
      <c r="D24" s="56">
        <f>C24/C$36*100</f>
        <v>0</v>
      </c>
      <c r="E24" s="30">
        <v>0</v>
      </c>
      <c r="F24" s="59">
        <f>E24/E$36*100</f>
        <v>0</v>
      </c>
    </row>
    <row r="25" spans="1:6" x14ac:dyDescent="0.25">
      <c r="A25" s="35" t="s">
        <v>12</v>
      </c>
      <c r="B25" s="13" t="s">
        <v>38</v>
      </c>
      <c r="C25" s="30">
        <v>59</v>
      </c>
      <c r="D25" s="56">
        <f t="shared" si="0"/>
        <v>13.947990543735225</v>
      </c>
      <c r="E25" s="30">
        <v>77842.02</v>
      </c>
      <c r="F25" s="59">
        <f t="shared" si="0"/>
        <v>3.645373807484066</v>
      </c>
    </row>
    <row r="26" spans="1:6" x14ac:dyDescent="0.25">
      <c r="A26" s="35" t="s">
        <v>13</v>
      </c>
      <c r="B26" s="13" t="s">
        <v>39</v>
      </c>
      <c r="C26" s="30">
        <v>17</v>
      </c>
      <c r="D26" s="56">
        <f t="shared" si="0"/>
        <v>4.0189125295508275</v>
      </c>
      <c r="E26" s="30">
        <v>68115.37</v>
      </c>
      <c r="F26" s="59">
        <f t="shared" si="0"/>
        <v>3.1898707881050092</v>
      </c>
    </row>
    <row r="27" spans="1:6" x14ac:dyDescent="0.25">
      <c r="A27" s="35" t="s">
        <v>14</v>
      </c>
      <c r="B27" s="13" t="s">
        <v>58</v>
      </c>
      <c r="C27" s="30">
        <v>0</v>
      </c>
      <c r="D27" s="56">
        <f t="shared" si="0"/>
        <v>0</v>
      </c>
      <c r="E27" s="30">
        <v>0</v>
      </c>
      <c r="F27" s="59">
        <f t="shared" si="0"/>
        <v>0</v>
      </c>
    </row>
    <row r="28" spans="1:6" x14ac:dyDescent="0.25">
      <c r="A28" s="35" t="s">
        <v>15</v>
      </c>
      <c r="B28" s="13" t="s">
        <v>59</v>
      </c>
      <c r="C28" s="30">
        <v>16</v>
      </c>
      <c r="D28" s="56">
        <f t="shared" si="0"/>
        <v>3.7825059101654848</v>
      </c>
      <c r="E28" s="30">
        <v>15876.42</v>
      </c>
      <c r="F28" s="59">
        <f t="shared" si="0"/>
        <v>0.74349927744187749</v>
      </c>
    </row>
    <row r="29" spans="1:6" x14ac:dyDescent="0.25">
      <c r="A29" s="35" t="s">
        <v>16</v>
      </c>
      <c r="B29" s="13" t="s">
        <v>40</v>
      </c>
      <c r="C29" s="30">
        <v>0</v>
      </c>
      <c r="D29" s="56">
        <f t="shared" si="0"/>
        <v>0</v>
      </c>
      <c r="E29" s="30">
        <v>0</v>
      </c>
      <c r="F29" s="59">
        <f t="shared" si="0"/>
        <v>0</v>
      </c>
    </row>
    <row r="30" spans="1:6" x14ac:dyDescent="0.25">
      <c r="A30" s="35" t="s">
        <v>17</v>
      </c>
      <c r="B30" s="13" t="s">
        <v>41</v>
      </c>
      <c r="C30" s="30">
        <v>10</v>
      </c>
      <c r="D30" s="56">
        <f>C30/C$36*100</f>
        <v>2.3640661938534278</v>
      </c>
      <c r="E30" s="30">
        <v>2338.98</v>
      </c>
      <c r="F30" s="59">
        <f>E30/E$36*100</f>
        <v>0.10953539525604655</v>
      </c>
    </row>
    <row r="31" spans="1:6" x14ac:dyDescent="0.25">
      <c r="A31" s="36" t="s">
        <v>23</v>
      </c>
      <c r="B31" s="7" t="s">
        <v>42</v>
      </c>
      <c r="C31" s="31">
        <f>SUM(C13:C30)</f>
        <v>7123</v>
      </c>
      <c r="D31" s="57">
        <f>C31/C$37*100</f>
        <v>94.394381129075015</v>
      </c>
      <c r="E31" s="24">
        <f>SUM(E13:E30)</f>
        <v>18098811.940000005</v>
      </c>
      <c r="F31" s="60">
        <f>E31/E$37*100</f>
        <v>89.446743478513568</v>
      </c>
    </row>
    <row r="32" spans="1:6" x14ac:dyDescent="0.25">
      <c r="A32" s="37" t="s">
        <v>22</v>
      </c>
      <c r="B32" s="5" t="s">
        <v>43</v>
      </c>
      <c r="C32" s="30">
        <v>323</v>
      </c>
      <c r="D32" s="56">
        <f>C32/C$36*100</f>
        <v>76.359338061465721</v>
      </c>
      <c r="E32" s="53">
        <v>1876672.6300000001</v>
      </c>
      <c r="F32" s="59">
        <f>E32/E$36*100</f>
        <v>87.885351004820222</v>
      </c>
    </row>
    <row r="33" spans="1:6" x14ac:dyDescent="0.25">
      <c r="A33" s="37" t="s">
        <v>20</v>
      </c>
      <c r="B33" s="6" t="s">
        <v>44</v>
      </c>
      <c r="C33" s="30">
        <v>0</v>
      </c>
      <c r="D33" s="56">
        <f t="shared" ref="D33:D35" si="1">C33/C$36*100</f>
        <v>0</v>
      </c>
      <c r="E33" s="53">
        <v>1654.08</v>
      </c>
      <c r="F33" s="59">
        <f t="shared" ref="F33:F35" si="2">E33/E$36*100</f>
        <v>7.7461246605409831E-2</v>
      </c>
    </row>
    <row r="34" spans="1:6" x14ac:dyDescent="0.25">
      <c r="A34" s="37" t="s">
        <v>21</v>
      </c>
      <c r="B34" s="16" t="s">
        <v>45</v>
      </c>
      <c r="C34" s="30">
        <v>100</v>
      </c>
      <c r="D34" s="56">
        <f t="shared" si="1"/>
        <v>23.640661938534279</v>
      </c>
      <c r="E34" s="53">
        <v>257037.84</v>
      </c>
      <c r="F34" s="59">
        <f t="shared" si="2"/>
        <v>12.037187748574357</v>
      </c>
    </row>
    <row r="35" spans="1:6" ht="15.75" customHeight="1" x14ac:dyDescent="0.25">
      <c r="A35" s="38" t="s">
        <v>19</v>
      </c>
      <c r="B35" s="16" t="s">
        <v>46</v>
      </c>
      <c r="C35" s="30">
        <v>0</v>
      </c>
      <c r="D35" s="56">
        <f t="shared" si="1"/>
        <v>0</v>
      </c>
      <c r="E35" s="53">
        <v>0</v>
      </c>
      <c r="F35" s="59">
        <f t="shared" si="2"/>
        <v>0</v>
      </c>
    </row>
    <row r="36" spans="1:6" x14ac:dyDescent="0.25">
      <c r="A36" s="39" t="s">
        <v>18</v>
      </c>
      <c r="B36" s="8" t="s">
        <v>47</v>
      </c>
      <c r="C36" s="32">
        <f>SUM(C32:C35)</f>
        <v>423</v>
      </c>
      <c r="D36" s="57">
        <f>C36/C$37*100</f>
        <v>5.6056188709249932</v>
      </c>
      <c r="E36" s="33">
        <f>SUM(E32:E35)</f>
        <v>2135364.5500000003</v>
      </c>
      <c r="F36" s="49">
        <f>E36/E$37*100</f>
        <v>10.553256521486434</v>
      </c>
    </row>
    <row r="37" spans="1:6" x14ac:dyDescent="0.25">
      <c r="A37" s="17" t="s">
        <v>24</v>
      </c>
      <c r="B37" s="18" t="s">
        <v>48</v>
      </c>
      <c r="C37" s="55">
        <f>C31+C36</f>
        <v>7546</v>
      </c>
      <c r="D37" s="21">
        <f>D31+D36</f>
        <v>100.00000000000001</v>
      </c>
      <c r="E37" s="55">
        <f>E31+E36</f>
        <v>20234176.490000006</v>
      </c>
      <c r="F37" s="48"/>
    </row>
    <row r="40" spans="1:6" x14ac:dyDescent="0.25">
      <c r="A40" t="s">
        <v>61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0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2021-11-23T10:55:22Z</dcterms:modified>
</cp:coreProperties>
</file>