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5" windowWidth="19035" windowHeight="808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E35" i="41" l="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36" i="41"/>
  <c r="M11" i="43"/>
  <c r="I36" i="41"/>
  <c r="I31" i="41"/>
  <c r="I13" i="41"/>
  <c r="I12" i="41"/>
  <c r="M36" i="41"/>
  <c r="M11" i="41"/>
  <c r="M35" i="41"/>
  <c r="M12" i="41"/>
  <c r="L36" i="41" l="1"/>
  <c r="H36" i="41"/>
  <c r="D36" i="41"/>
  <c r="M12" i="43"/>
  <c r="M13" i="43"/>
  <c r="M14" i="43"/>
  <c r="M15" i="43"/>
  <c r="M16" i="43"/>
  <c r="M17" i="43"/>
  <c r="M18" i="43"/>
  <c r="M19" i="43"/>
  <c r="M20" i="43"/>
  <c r="M21" i="43"/>
  <c r="M22" i="43"/>
  <c r="M23" i="43"/>
  <c r="M24" i="43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C25" i="43"/>
  <c r="D11" i="43" s="1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G36" i="41"/>
  <c r="C36" i="41"/>
  <c r="L25" i="43" l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3" i="41"/>
  <c r="M31" i="41"/>
  <c r="M30" i="41"/>
  <c r="M28" i="41"/>
  <c r="M27" i="41"/>
  <c r="M26" i="41"/>
  <c r="M25" i="41"/>
  <c r="M24" i="41"/>
  <c r="M23" i="41"/>
  <c r="M20" i="41"/>
  <c r="M18" i="41"/>
  <c r="M17" i="4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F36" i="41" l="1"/>
  <c r="M22" i="42"/>
  <c r="N12" i="42" s="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5" i="43"/>
  <c r="N24" i="43" s="1"/>
  <c r="M21" i="41"/>
  <c r="K18" i="41"/>
  <c r="K36" i="41" s="1"/>
  <c r="L24" i="41" s="1"/>
  <c r="N26" i="4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N12" i="43" l="1"/>
  <c r="N20" i="43"/>
  <c r="N22" i="43"/>
  <c r="N18" i="43"/>
  <c r="N16" i="43"/>
  <c r="N14" i="43"/>
  <c r="N22" i="41"/>
  <c r="D22" i="42"/>
  <c r="F22" i="42"/>
  <c r="N24" i="41"/>
  <c r="H22" i="42"/>
  <c r="L18" i="41"/>
  <c r="N14" i="41"/>
  <c r="N18" i="41"/>
  <c r="N33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36" i="41" l="1"/>
  <c r="N25" i="43"/>
  <c r="N22" i="42"/>
  <c r="L22" i="42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J25" i="43"/>
  <c r="F23" i="43" l="1"/>
  <c r="F16" i="43"/>
  <c r="F18" i="43"/>
  <c r="F15" i="43"/>
  <c r="F17" i="43"/>
  <c r="F11" i="43"/>
  <c r="F12" i="43"/>
  <c r="F13" i="43"/>
  <c r="F14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<sst xmlns="http://schemas.openxmlformats.org/spreadsheetml/2006/main" count="175" uniqueCount="66">
  <si>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</si>
  <si>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</si>
  <si>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</si>
  <si>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</si>
  <si>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</si>
  <si>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</si>
  <si>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</si>
  <si>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</si>
  <si>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</si>
  <si>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</si>
  <si>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</si>
  <si>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</si>
  <si>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</si>
  <si>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</si>
  <si>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</si>
  <si>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</si>
  <si>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</si>
  <si>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</si>
  <si>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</si>
  <si>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</si>
  <si>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</si>
  <si>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</si>
  <si>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</si>
  <si>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</si>
  <si>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</si>
  <si>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</si>
  <si>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</si>
  <si>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</si>
  <si>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</si>
  <si>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</si>
  <si>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</si>
  <si>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</si>
  <si>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</si>
  <si>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</si>
  <si>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</si>
  <si>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</si>
  <si>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</si>
  <si>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</si>
  <si>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</si>
  <si>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</si>
  <si>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</si>
  <si>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</si>
  <si>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</si>
  <si>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</si>
  <si>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</si>
  <si>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</si>
  <si>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</si>
  <si>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</si>
  <si>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</si>
  <si>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</si>
  <si>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</si>
  <si>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</si>
  <si>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</si>
  <si>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</si>
  <si>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</si>
  <si>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</si>
  <si>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</si>
  <si>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</si>
  <si>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BROJ I VRIJEDNOST ISPLAĆENIH ŠTETA PO DRUŠTVIMA ZA OSIGURANJE U REPUBLICI SRPSKKOJ*</t>
  </si>
  <si>
    <t>Vienna osiguranje d.d.</t>
  </si>
  <si>
    <t>Grawe osiguranje a.d.*</t>
  </si>
  <si>
    <t>I-III-2020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</si>
  <si>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</si>
  <si>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</si>
  <si>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Osiguravajuće društvo</t>
  </si>
  <si>
    <t>*Atos osiguranje a.d. je na koncu 2019. godine pripojeno Grawe osiguranju a.d.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</si>
</sst>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\ _k_n_-;\-* #,##0\ _k_n_-;_-* &quot;-&quot;??\ _k_n_-;_-@_-"/>
    <numFmt numFmtId="166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76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4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4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4" fontId="11" fillId="0" borderId="0" xfId="0" applyNumberFormat="1" applyFont="1" applyFill="1" applyBorder="1"/>
    <xf numFmtId="166" fontId="11" fillId="0" borderId="0" xfId="0" applyNumberFormat="1" applyFont="1" applyFill="1" applyBorder="1"/>
    <xf numFmtId="166" fontId="17" fillId="0" borderId="0" xfId="0" applyNumberFormat="1" applyFont="1" applyFill="1" applyBorder="1"/>
    <xf numFmtId="0" fontId="13" fillId="0" borderId="0" xfId="0" applyFont="1" applyFill="1" applyBorder="1"/>
    <xf numFmtId="166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6" fontId="18" fillId="0" borderId="0" xfId="0" applyNumberFormat="1" applyFont="1" applyFill="1" applyBorder="1"/>
    <xf numFmtId="166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4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4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4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4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6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3" fontId="4" fillId="2" borderId="15" xfId="6" applyNumberFormat="1" applyFont="1" applyFill="1" applyBorder="1" applyAlignment="1">
      <alignment horizontal="right" vertical="center"/>
    </xf>
    <xf numFmtId="166" fontId="3" fillId="0" borderId="0" xfId="6" applyNumberFormat="1" applyFont="1" applyBorder="1" applyAlignment="1">
      <alignment horizontal="right" vertical="center"/>
    </xf>
    <xf numFmtId="164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7" fillId="3" borderId="0" xfId="6" applyNumberFormat="1" applyFont="1" applyFill="1" applyBorder="1" applyAlignment="1">
      <alignment horizontal="center" vertical="center" wrapText="1"/>
    </xf>
    <xf numFmtId="165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Comma" xfId="6" builtinId="3"/>
    <cellStyle name="Normal" xfId="0" builtinId="0"/>
    <cellStyle name="Normal 2" xfId="10"/>
    <cellStyle name="Normal 2 2" xfId="11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1" t="s">
        <v>49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68" t="s">
        <v>64</v>
      </c>
      <c r="C8" s="73" t="s">
        <v>55</v>
      </c>
      <c r="D8" s="73"/>
      <c r="E8" s="74"/>
      <c r="F8" s="74"/>
      <c r="G8" s="73" t="s">
        <v>56</v>
      </c>
      <c r="H8" s="73"/>
      <c r="I8" s="73"/>
      <c r="J8" s="73"/>
      <c r="K8" s="73" t="s">
        <v>57</v>
      </c>
      <c r="L8" s="73"/>
      <c r="M8" s="73"/>
      <c r="N8" s="75"/>
    </row>
    <row r="9" spans="1:14" ht="19.5" customHeight="1" x14ac:dyDescent="0.25">
      <c r="A9" s="5"/>
      <c r="B9" s="69"/>
      <c r="C9" s="71" t="s">
        <v>48</v>
      </c>
      <c r="D9" s="71"/>
      <c r="E9" s="71" t="s">
        <v>21</v>
      </c>
      <c r="F9" s="71"/>
      <c r="G9" s="71" t="s">
        <v>48</v>
      </c>
      <c r="H9" s="71"/>
      <c r="I9" s="71" t="s">
        <v>21</v>
      </c>
      <c r="J9" s="71"/>
      <c r="K9" s="71" t="s">
        <v>48</v>
      </c>
      <c r="L9" s="71"/>
      <c r="M9" s="71" t="s">
        <v>21</v>
      </c>
      <c r="N9" s="72"/>
    </row>
    <row r="10" spans="1:14" ht="18.75" customHeight="1" thickBot="1" x14ac:dyDescent="0.3">
      <c r="A10" s="6"/>
      <c r="B10" s="70"/>
      <c r="C10" s="48" t="s">
        <v>61</v>
      </c>
      <c r="D10" s="54" t="s">
        <v>50</v>
      </c>
      <c r="E10" s="48" t="s">
        <v>61</v>
      </c>
      <c r="F10" s="7" t="s">
        <v>50</v>
      </c>
      <c r="G10" s="48" t="s">
        <v>61</v>
      </c>
      <c r="H10" s="54" t="s">
        <v>50</v>
      </c>
      <c r="I10" s="48" t="s">
        <v>61</v>
      </c>
      <c r="J10" s="7" t="s">
        <v>50</v>
      </c>
      <c r="K10" s="48" t="s">
        <v>61</v>
      </c>
      <c r="L10" s="54" t="s">
        <v>50</v>
      </c>
      <c r="M10" s="48" t="s">
        <v>61</v>
      </c>
      <c r="N10" s="11" t="s">
        <v>50</v>
      </c>
    </row>
    <row r="11" spans="1:14" x14ac:dyDescent="0.25">
      <c r="A11" s="42" t="s">
        <v>23</v>
      </c>
      <c r="B11" s="8" t="s">
        <v>52</v>
      </c>
      <c r="C11" s="50">
        <f>FBiH!C11</f>
        <v>4074</v>
      </c>
      <c r="D11" s="31">
        <f t="shared" ref="D11:D23" si="0">C11/C$36*100</f>
        <v>13.80174808591368</v>
      </c>
      <c r="E11" s="50">
        <f>FBiH!E11</f>
        <v>6062708</v>
      </c>
      <c r="F11" s="31">
        <f t="shared" ref="F11:F23" si="1">E11/E$36*100</f>
        <v>10.594786006919731</v>
      </c>
      <c r="G11" s="50">
        <f>FBiH!G11</f>
        <v>123</v>
      </c>
      <c r="H11" s="65">
        <f t="shared" ref="H11:H23" si="2">G11/G$36*100</f>
        <v>4.1737360027146249</v>
      </c>
      <c r="I11" s="50">
        <f>FBiH!I11</f>
        <v>751736</v>
      </c>
      <c r="J11" s="31">
        <f t="shared" ref="J11:J23" si="3">I11/I$36*100</f>
        <v>4.516104969042237</v>
      </c>
      <c r="K11" s="50">
        <f>FBiH!K11</f>
        <v>4197</v>
      </c>
      <c r="L11" s="66">
        <f t="shared" ref="L11:L23" si="4">K11/K$36*100</f>
        <v>12.927768365932543</v>
      </c>
      <c r="M11" s="50">
        <f>FBiH!M11</f>
        <v>6814444</v>
      </c>
      <c r="N11" s="31">
        <f t="shared" ref="N11:N23" si="5">M11/M$36*100</f>
        <v>9.2250167546843223</v>
      </c>
    </row>
    <row r="12" spans="1:14" x14ac:dyDescent="0.25">
      <c r="A12" s="42" t="s">
        <v>24</v>
      </c>
      <c r="B12" s="8" t="s">
        <v>0</v>
      </c>
      <c r="C12" s="49">
        <f>FBiH!C12</f>
        <v>3428</v>
      </c>
      <c r="D12" s="31">
        <f t="shared" si="0"/>
        <v>11.613252930415339</v>
      </c>
      <c r="E12" s="49">
        <f>FBiH!E12</f>
        <v>4081272</v>
      </c>
      <c r="F12" s="31">
        <f t="shared" si="1"/>
        <v>7.1321599978150534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3428</v>
      </c>
      <c r="L12" s="66">
        <f t="shared" si="4"/>
        <v>10.559063606961343</v>
      </c>
      <c r="M12" s="49">
        <f>FBiH!M12</f>
        <v>4081272</v>
      </c>
      <c r="N12" s="31">
        <f t="shared" si="5"/>
        <v>5.52499992375372</v>
      </c>
    </row>
    <row r="13" spans="1:14" x14ac:dyDescent="0.25">
      <c r="A13" s="42" t="s">
        <v>25</v>
      </c>
      <c r="B13" s="8" t="s">
        <v>9</v>
      </c>
      <c r="C13" s="49">
        <f>RS!C11</f>
        <v>517</v>
      </c>
      <c r="D13" s="31">
        <f t="shared" si="0"/>
        <v>1.751473677078393</v>
      </c>
      <c r="E13" s="49">
        <f>RS!E11</f>
        <v>1751357.48</v>
      </c>
      <c r="F13" s="31">
        <f t="shared" si="1"/>
        <v>3.0605560621125418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517</v>
      </c>
      <c r="L13" s="66">
        <f t="shared" si="4"/>
        <v>1.5924842137686739</v>
      </c>
      <c r="M13" s="49">
        <f>RS!M11</f>
        <v>1751357.48</v>
      </c>
      <c r="N13" s="31">
        <f t="shared" si="5"/>
        <v>2.3708907280537801</v>
      </c>
    </row>
    <row r="14" spans="1:14" x14ac:dyDescent="0.25">
      <c r="A14" s="42" t="s">
        <v>26</v>
      </c>
      <c r="B14" s="8" t="s">
        <v>1</v>
      </c>
      <c r="C14" s="49">
        <f>FBiH!C13</f>
        <v>300</v>
      </c>
      <c r="D14" s="31">
        <f t="shared" si="0"/>
        <v>1.0163290195812724</v>
      </c>
      <c r="E14" s="49">
        <f>FBiH!E13</f>
        <v>656393</v>
      </c>
      <c r="F14" s="31">
        <f t="shared" si="1"/>
        <v>1.1470688298760328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300</v>
      </c>
      <c r="L14" s="66">
        <f t="shared" si="4"/>
        <v>0.92407207762205457</v>
      </c>
      <c r="M14" s="49">
        <f>FBiH!M13</f>
        <v>656393</v>
      </c>
      <c r="N14" s="31">
        <f t="shared" si="5"/>
        <v>0.88858847804127628</v>
      </c>
    </row>
    <row r="15" spans="1:14" x14ac:dyDescent="0.25">
      <c r="A15" s="42" t="s">
        <v>27</v>
      </c>
      <c r="B15" s="8" t="s">
        <v>20</v>
      </c>
      <c r="C15" s="49">
        <f>FBiH!C14</f>
        <v>1375</v>
      </c>
      <c r="D15" s="31">
        <f t="shared" si="0"/>
        <v>4.6581746730808318</v>
      </c>
      <c r="E15" s="49">
        <f>FBiH!E14</f>
        <v>2754299</v>
      </c>
      <c r="F15" s="31">
        <f t="shared" si="1"/>
        <v>4.8132300787161464</v>
      </c>
      <c r="G15" s="49">
        <f>FBiH!G14</f>
        <v>0</v>
      </c>
      <c r="H15" s="65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1375</v>
      </c>
      <c r="L15" s="66">
        <f t="shared" si="4"/>
        <v>4.2353303557677497</v>
      </c>
      <c r="M15" s="49">
        <f>FBiH!M14</f>
        <v>2754299</v>
      </c>
      <c r="N15" s="31">
        <f t="shared" si="5"/>
        <v>3.7286173930566129</v>
      </c>
    </row>
    <row r="16" spans="1:14" x14ac:dyDescent="0.25">
      <c r="A16" s="42" t="s">
        <v>28</v>
      </c>
      <c r="B16" s="8" t="s">
        <v>2</v>
      </c>
      <c r="C16" s="49">
        <f>FBiH!C15</f>
        <v>2084</v>
      </c>
      <c r="D16" s="31">
        <f t="shared" si="0"/>
        <v>7.0600989226912398</v>
      </c>
      <c r="E16" s="49">
        <f>FBiH!E15</f>
        <v>4436502</v>
      </c>
      <c r="F16" s="31">
        <f t="shared" si="1"/>
        <v>7.7529363626404901</v>
      </c>
      <c r="G16" s="49">
        <f>FBiH!G15</f>
        <v>265</v>
      </c>
      <c r="H16" s="65">
        <f t="shared" si="2"/>
        <v>8.9921954530030543</v>
      </c>
      <c r="I16" s="49">
        <f>FBiH!I15</f>
        <v>2251470</v>
      </c>
      <c r="J16" s="31">
        <f t="shared" si="3"/>
        <v>13.52585861878309</v>
      </c>
      <c r="K16" s="49">
        <f>FBiH!K15</f>
        <v>2349</v>
      </c>
      <c r="L16" s="66">
        <f t="shared" si="4"/>
        <v>7.2354843677806873</v>
      </c>
      <c r="M16" s="49">
        <f>FBiH!M15</f>
        <v>6687972</v>
      </c>
      <c r="N16" s="31">
        <f t="shared" si="5"/>
        <v>9.053805967861738</v>
      </c>
    </row>
    <row r="17" spans="1:14" x14ac:dyDescent="0.25">
      <c r="A17" s="42" t="s">
        <v>29</v>
      </c>
      <c r="B17" s="8" t="s">
        <v>10</v>
      </c>
      <c r="C17" s="49">
        <f>RS!C12</f>
        <v>800</v>
      </c>
      <c r="D17" s="31">
        <f t="shared" si="0"/>
        <v>2.7102107188833933</v>
      </c>
      <c r="E17" s="49">
        <f>RS!E12</f>
        <v>2279170.16</v>
      </c>
      <c r="F17" s="31">
        <f t="shared" si="1"/>
        <v>3.9829264610066999</v>
      </c>
      <c r="G17" s="49">
        <f>RS!G12</f>
        <v>0</v>
      </c>
      <c r="H17" s="65">
        <f t="shared" si="2"/>
        <v>0</v>
      </c>
      <c r="I17" s="49">
        <f>RS!I12</f>
        <v>0</v>
      </c>
      <c r="J17" s="31">
        <f t="shared" si="3"/>
        <v>0</v>
      </c>
      <c r="K17" s="49">
        <f>RS!K12</f>
        <v>800</v>
      </c>
      <c r="L17" s="66">
        <f t="shared" si="4"/>
        <v>2.4641922069921454</v>
      </c>
      <c r="M17" s="49">
        <f>RS!M12</f>
        <v>2279170.16</v>
      </c>
      <c r="N17" s="31">
        <f t="shared" si="5"/>
        <v>3.0854142924612122</v>
      </c>
    </row>
    <row r="18" spans="1:14" x14ac:dyDescent="0.25">
      <c r="A18" s="42" t="s">
        <v>30</v>
      </c>
      <c r="B18" s="8" t="s">
        <v>11</v>
      </c>
      <c r="C18" s="49">
        <f>RS!C13</f>
        <v>1309</v>
      </c>
      <c r="D18" s="31">
        <f t="shared" si="0"/>
        <v>4.434582288772952</v>
      </c>
      <c r="E18" s="49">
        <f>RS!E13</f>
        <v>2569982.98</v>
      </c>
      <c r="F18" s="31">
        <f t="shared" si="1"/>
        <v>4.4911316386218623</v>
      </c>
      <c r="G18" s="49">
        <f>RS!G13</f>
        <v>21</v>
      </c>
      <c r="H18" s="65">
        <f t="shared" si="2"/>
        <v>0.71258907363420432</v>
      </c>
      <c r="I18" s="49">
        <f>RS!I13</f>
        <v>18064.32</v>
      </c>
      <c r="J18" s="31">
        <f t="shared" si="3"/>
        <v>0.10852262671252814</v>
      </c>
      <c r="K18" s="49">
        <f>RS!K13</f>
        <v>1330</v>
      </c>
      <c r="L18" s="66">
        <f t="shared" si="4"/>
        <v>4.0967195441244417</v>
      </c>
      <c r="M18" s="49">
        <f>RS!M13</f>
        <v>2588047.2999999998</v>
      </c>
      <c r="N18" s="31">
        <f t="shared" si="5"/>
        <v>3.5035550522413161</v>
      </c>
    </row>
    <row r="19" spans="1:14" x14ac:dyDescent="0.25">
      <c r="A19" s="42" t="s">
        <v>31</v>
      </c>
      <c r="B19" s="8" t="s">
        <v>3</v>
      </c>
      <c r="C19" s="49">
        <f>FBiH!C16</f>
        <v>3035</v>
      </c>
      <c r="D19" s="31">
        <f t="shared" si="0"/>
        <v>10.281861914763873</v>
      </c>
      <c r="E19" s="49">
        <f>FBiH!E16</f>
        <v>6094488</v>
      </c>
      <c r="F19" s="31">
        <f t="shared" si="1"/>
        <v>10.650322625094303</v>
      </c>
      <c r="G19" s="49">
        <f>FBiH!G16</f>
        <v>0</v>
      </c>
      <c r="H19" s="65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3035</v>
      </c>
      <c r="L19" s="66">
        <f t="shared" si="4"/>
        <v>9.3485291852764512</v>
      </c>
      <c r="M19" s="49">
        <f>FBiH!M16</f>
        <v>6094488</v>
      </c>
      <c r="N19" s="31">
        <f t="shared" si="5"/>
        <v>8.2503802087481457</v>
      </c>
    </row>
    <row r="20" spans="1:14" x14ac:dyDescent="0.25">
      <c r="A20" s="42" t="s">
        <v>32</v>
      </c>
      <c r="B20" s="8" t="s">
        <v>19</v>
      </c>
      <c r="C20" s="49">
        <f>RS!C14</f>
        <v>260</v>
      </c>
      <c r="D20" s="31">
        <f t="shared" si="0"/>
        <v>0.8808184836371028</v>
      </c>
      <c r="E20" s="49">
        <f>RS!E14</f>
        <v>571209.65</v>
      </c>
      <c r="F20" s="31">
        <f t="shared" si="1"/>
        <v>0.99820806260791684</v>
      </c>
      <c r="G20" s="49">
        <f>RS!G14</f>
        <v>0</v>
      </c>
      <c r="H20" s="65">
        <f t="shared" si="2"/>
        <v>0</v>
      </c>
      <c r="I20" s="49">
        <f>RS!I14</f>
        <v>0</v>
      </c>
      <c r="J20" s="31">
        <f t="shared" si="3"/>
        <v>0</v>
      </c>
      <c r="K20" s="49">
        <f>RS!K14</f>
        <v>260</v>
      </c>
      <c r="L20" s="66">
        <f t="shared" si="4"/>
        <v>0.80086246727244725</v>
      </c>
      <c r="M20" s="49">
        <f>RS!M14</f>
        <v>571209.65</v>
      </c>
      <c r="N20" s="31">
        <f t="shared" si="5"/>
        <v>0.77327197812284731</v>
      </c>
    </row>
    <row r="21" spans="1:14" x14ac:dyDescent="0.25">
      <c r="A21" s="42" t="s">
        <v>33</v>
      </c>
      <c r="B21" s="8" t="s">
        <v>60</v>
      </c>
      <c r="C21" s="49">
        <f>RS!C15</f>
        <v>353</v>
      </c>
      <c r="D21" s="31">
        <f t="shared" si="0"/>
        <v>1.1958804797072973</v>
      </c>
      <c r="E21" s="49">
        <f>RS!E15</f>
        <v>1476845.47</v>
      </c>
      <c r="F21" s="31">
        <f t="shared" si="1"/>
        <v>2.5808370978676187</v>
      </c>
      <c r="G21" s="49">
        <f>RS!G15</f>
        <v>273</v>
      </c>
      <c r="H21" s="65">
        <f t="shared" si="2"/>
        <v>9.2636579572446553</v>
      </c>
      <c r="I21" s="49">
        <f>RS!I15</f>
        <v>1547750.52</v>
      </c>
      <c r="J21" s="31">
        <f t="shared" si="3"/>
        <v>9.2982161479691108</v>
      </c>
      <c r="K21" s="49">
        <f>RS!K15</f>
        <v>626</v>
      </c>
      <c r="L21" s="66">
        <f t="shared" si="4"/>
        <v>1.9282304019713536</v>
      </c>
      <c r="M21" s="49">
        <f>RS!M15</f>
        <v>3024595.99</v>
      </c>
      <c r="N21" s="31">
        <f t="shared" si="5"/>
        <v>4.0945304831767668</v>
      </c>
    </row>
    <row r="22" spans="1:14" x14ac:dyDescent="0.25">
      <c r="A22" s="42" t="s">
        <v>34</v>
      </c>
      <c r="B22" s="8" t="s">
        <v>4</v>
      </c>
      <c r="C22" s="49">
        <f>FBiH!C17</f>
        <v>952</v>
      </c>
      <c r="D22" s="31">
        <f t="shared" si="0"/>
        <v>3.2251507554712378</v>
      </c>
      <c r="E22" s="49">
        <f>FBiH!E17</f>
        <v>3105208</v>
      </c>
      <c r="F22" s="31">
        <f t="shared" si="1"/>
        <v>5.4264553508061431</v>
      </c>
      <c r="G22" s="49">
        <f>FBiH!G17</f>
        <v>464</v>
      </c>
      <c r="H22" s="65">
        <f t="shared" si="2"/>
        <v>15.744825246012894</v>
      </c>
      <c r="I22" s="49">
        <f>FBiH!I17</f>
        <v>4815407</v>
      </c>
      <c r="J22" s="31">
        <f t="shared" si="3"/>
        <v>28.928883917573149</v>
      </c>
      <c r="K22" s="49">
        <f>FBiH!K17</f>
        <v>1416</v>
      </c>
      <c r="L22" s="66">
        <f t="shared" si="4"/>
        <v>4.3616202063760978</v>
      </c>
      <c r="M22" s="49">
        <f>FBiH!M17</f>
        <v>7920615</v>
      </c>
      <c r="N22" s="31">
        <f t="shared" si="5"/>
        <v>10.722489770611361</v>
      </c>
    </row>
    <row r="23" spans="1:14" x14ac:dyDescent="0.25">
      <c r="A23" s="42" t="s">
        <v>35</v>
      </c>
      <c r="B23" s="8" t="s">
        <v>14</v>
      </c>
      <c r="C23" s="49">
        <f>RS!C16</f>
        <v>53</v>
      </c>
      <c r="D23" s="31">
        <f t="shared" si="0"/>
        <v>0.1795514601260248</v>
      </c>
      <c r="E23" s="49">
        <f>RS!E16</f>
        <v>237341.37</v>
      </c>
      <c r="F23" s="31">
        <f t="shared" si="1"/>
        <v>0.41476202148267055</v>
      </c>
      <c r="G23" s="49">
        <f>RS!G16</f>
        <v>0</v>
      </c>
      <c r="H23" s="31">
        <f t="shared" si="2"/>
        <v>0</v>
      </c>
      <c r="I23" s="49">
        <f>RS!I16</f>
        <v>0</v>
      </c>
      <c r="J23" s="31">
        <f t="shared" si="3"/>
        <v>0</v>
      </c>
      <c r="K23" s="49">
        <f>RS!K16</f>
        <v>53</v>
      </c>
      <c r="L23" s="67">
        <f t="shared" si="4"/>
        <v>0.16325273371322965</v>
      </c>
      <c r="M23" s="49">
        <f>RS!M16</f>
        <v>237341.37</v>
      </c>
      <c r="N23" s="31">
        <f t="shared" si="5"/>
        <v>0.3212995975650737</v>
      </c>
    </row>
    <row r="24" spans="1:14" x14ac:dyDescent="0.25">
      <c r="A24" s="42" t="s">
        <v>36</v>
      </c>
      <c r="B24" s="8" t="s">
        <v>15</v>
      </c>
      <c r="C24" s="49">
        <f>RS!C17</f>
        <v>431</v>
      </c>
      <c r="D24" s="31">
        <f t="shared" ref="D24:D35" si="6">C24/C$36*100</f>
        <v>1.460126024798428</v>
      </c>
      <c r="E24" s="49">
        <f>RS!E17</f>
        <v>1656314.55</v>
      </c>
      <c r="F24" s="31">
        <f t="shared" ref="F24:F35" si="7">E24/E$36*100</f>
        <v>2.8944653473988118</v>
      </c>
      <c r="G24" s="49">
        <f>RS!G17</f>
        <v>0</v>
      </c>
      <c r="H24" s="31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431</v>
      </c>
      <c r="L24" s="67">
        <f t="shared" ref="L24:L35" si="10">K24/K$36*100</f>
        <v>1.3275835515170185</v>
      </c>
      <c r="M24" s="49">
        <f>RS!M17</f>
        <v>1656314.55</v>
      </c>
      <c r="N24" s="31">
        <f t="shared" ref="N24:N35" si="11">M24/M$36*100</f>
        <v>2.2422268749699059</v>
      </c>
    </row>
    <row r="25" spans="1:14" x14ac:dyDescent="0.25">
      <c r="A25" s="42" t="s">
        <v>37</v>
      </c>
      <c r="B25" s="8" t="s">
        <v>16</v>
      </c>
      <c r="C25" s="49">
        <f>RS!C18</f>
        <v>395</v>
      </c>
      <c r="D25" s="31">
        <f t="shared" si="6"/>
        <v>1.3381665424486755</v>
      </c>
      <c r="E25" s="49">
        <f>RS!E18</f>
        <v>1431478.61</v>
      </c>
      <c r="F25" s="31">
        <f t="shared" si="7"/>
        <v>2.5015569851678343</v>
      </c>
      <c r="G25" s="49">
        <f>RS!G18</f>
        <v>0</v>
      </c>
      <c r="H25" s="31">
        <f t="shared" si="8"/>
        <v>0</v>
      </c>
      <c r="I25" s="49">
        <f>RS!I18</f>
        <v>0</v>
      </c>
      <c r="J25" s="31">
        <f t="shared" si="9"/>
        <v>0</v>
      </c>
      <c r="K25" s="49">
        <f>RS!K18</f>
        <v>395</v>
      </c>
      <c r="L25" s="67">
        <f t="shared" si="10"/>
        <v>1.2166949022023719</v>
      </c>
      <c r="M25" s="49">
        <f>RS!M18</f>
        <v>1431478.61</v>
      </c>
      <c r="N25" s="31">
        <f t="shared" si="11"/>
        <v>1.9378564357154051</v>
      </c>
    </row>
    <row r="26" spans="1:14" x14ac:dyDescent="0.25">
      <c r="A26" s="42" t="s">
        <v>38</v>
      </c>
      <c r="B26" s="8" t="s">
        <v>8</v>
      </c>
      <c r="C26" s="49">
        <f>RS!C19</f>
        <v>756</v>
      </c>
      <c r="D26" s="31">
        <f t="shared" si="6"/>
        <v>2.5611491293448063</v>
      </c>
      <c r="E26" s="49">
        <f>RS!E19</f>
        <v>1491235.06</v>
      </c>
      <c r="F26" s="31">
        <f t="shared" si="7"/>
        <v>2.605983390048821</v>
      </c>
      <c r="G26" s="49">
        <f>RS!G19</f>
        <v>0</v>
      </c>
      <c r="H26" s="31">
        <f t="shared" si="8"/>
        <v>0</v>
      </c>
      <c r="I26" s="49">
        <f>RS!I19</f>
        <v>0</v>
      </c>
      <c r="J26" s="31">
        <f t="shared" si="9"/>
        <v>0</v>
      </c>
      <c r="K26" s="49">
        <f>RS!K19</f>
        <v>756</v>
      </c>
      <c r="L26" s="67">
        <f t="shared" si="10"/>
        <v>2.3286616356075771</v>
      </c>
      <c r="M26" s="49">
        <f>RS!M19</f>
        <v>1491235.06</v>
      </c>
      <c r="N26" s="31">
        <f t="shared" si="11"/>
        <v>2.0187514071100567</v>
      </c>
    </row>
    <row r="27" spans="1:14" x14ac:dyDescent="0.25">
      <c r="A27" s="42" t="s">
        <v>39</v>
      </c>
      <c r="B27" s="8" t="s">
        <v>12</v>
      </c>
      <c r="C27" s="49">
        <f>RS!C20</f>
        <v>326</v>
      </c>
      <c r="D27" s="31">
        <f t="shared" si="6"/>
        <v>1.1044108679449827</v>
      </c>
      <c r="E27" s="49">
        <f>RS!E20</f>
        <v>847004.93</v>
      </c>
      <c r="F27" s="31">
        <f t="shared" si="7"/>
        <v>1.480169584310514</v>
      </c>
      <c r="G27" s="49">
        <f>RS!G20</f>
        <v>0</v>
      </c>
      <c r="H27" s="31">
        <f t="shared" si="8"/>
        <v>0</v>
      </c>
      <c r="I27" s="49">
        <f>RS!I20</f>
        <v>0</v>
      </c>
      <c r="J27" s="31">
        <f t="shared" si="9"/>
        <v>0</v>
      </c>
      <c r="K27" s="49">
        <f>RS!K20</f>
        <v>326</v>
      </c>
      <c r="L27" s="67">
        <f t="shared" si="10"/>
        <v>1.0041583243492993</v>
      </c>
      <c r="M27" s="49">
        <f>RS!M20</f>
        <v>847004.93</v>
      </c>
      <c r="N27" s="31">
        <f t="shared" si="11"/>
        <v>1.1466283486297961</v>
      </c>
    </row>
    <row r="28" spans="1:14" x14ac:dyDescent="0.25">
      <c r="A28" s="42" t="s">
        <v>40</v>
      </c>
      <c r="B28" s="8" t="s">
        <v>54</v>
      </c>
      <c r="C28" s="49">
        <f>RS!C21</f>
        <v>184</v>
      </c>
      <c r="D28" s="31">
        <f t="shared" si="6"/>
        <v>0.62334846534318045</v>
      </c>
      <c r="E28" s="49">
        <f>RS!E21</f>
        <v>355177.4</v>
      </c>
      <c r="F28" s="31">
        <f t="shared" si="7"/>
        <v>0.62068444455747052</v>
      </c>
      <c r="G28" s="49">
        <f>RS!G21</f>
        <v>0</v>
      </c>
      <c r="H28" s="31">
        <f t="shared" si="8"/>
        <v>0</v>
      </c>
      <c r="I28" s="49">
        <f>RS!I21</f>
        <v>0</v>
      </c>
      <c r="J28" s="31">
        <f t="shared" si="9"/>
        <v>0</v>
      </c>
      <c r="K28" s="49">
        <f>RS!K21</f>
        <v>184</v>
      </c>
      <c r="L28" s="67">
        <f t="shared" si="10"/>
        <v>0.56676420760819346</v>
      </c>
      <c r="M28" s="49">
        <f>RS!M21</f>
        <v>355177.4</v>
      </c>
      <c r="N28" s="31">
        <f t="shared" si="11"/>
        <v>0.48081948665000634</v>
      </c>
    </row>
    <row r="29" spans="1:14" x14ac:dyDescent="0.25">
      <c r="A29" s="42" t="s">
        <v>41</v>
      </c>
      <c r="B29" s="8" t="s">
        <v>5</v>
      </c>
      <c r="C29" s="49">
        <f>FBiH!C18</f>
        <v>2629</v>
      </c>
      <c r="D29" s="31">
        <f t="shared" si="6"/>
        <v>8.9064299749305498</v>
      </c>
      <c r="E29" s="49">
        <f>FBiH!E18</f>
        <v>6348040</v>
      </c>
      <c r="F29" s="31">
        <f t="shared" si="7"/>
        <v>11.093413267366124</v>
      </c>
      <c r="G29" s="49">
        <f>FBiH!G18</f>
        <v>151</v>
      </c>
      <c r="H29" s="31">
        <f t="shared" si="8"/>
        <v>5.1238547675602302</v>
      </c>
      <c r="I29" s="49">
        <f>FBiH!I18</f>
        <v>636886</v>
      </c>
      <c r="J29" s="31">
        <f t="shared" si="9"/>
        <v>3.8261358100628868</v>
      </c>
      <c r="K29" s="49">
        <f>FBiH!K18</f>
        <v>2780</v>
      </c>
      <c r="L29" s="67">
        <f t="shared" si="10"/>
        <v>8.5630679192977048</v>
      </c>
      <c r="M29" s="49">
        <f>FBiH!M18</f>
        <v>6984926</v>
      </c>
      <c r="N29" s="31">
        <f t="shared" si="11"/>
        <v>9.455805841273353</v>
      </c>
    </row>
    <row r="30" spans="1:14" x14ac:dyDescent="0.25">
      <c r="A30" s="42" t="s">
        <v>42</v>
      </c>
      <c r="B30" s="8" t="s">
        <v>18</v>
      </c>
      <c r="C30" s="49">
        <f>RS!C22</f>
        <v>95</v>
      </c>
      <c r="D30" s="31">
        <f t="shared" si="6"/>
        <v>0.32183752286740291</v>
      </c>
      <c r="E30" s="49">
        <f>RS!E22</f>
        <v>272768.96999999997</v>
      </c>
      <c r="F30" s="31">
        <f t="shared" si="7"/>
        <v>0.47667294325867382</v>
      </c>
      <c r="G30" s="49">
        <f>RS!G22</f>
        <v>0</v>
      </c>
      <c r="H30" s="31">
        <f t="shared" si="8"/>
        <v>0</v>
      </c>
      <c r="I30" s="49">
        <f>RS!I22</f>
        <v>0</v>
      </c>
      <c r="J30" s="31">
        <f t="shared" si="9"/>
        <v>0</v>
      </c>
      <c r="K30" s="49">
        <f>RS!K22</f>
        <v>95</v>
      </c>
      <c r="L30" s="67">
        <f t="shared" si="10"/>
        <v>0.2926228245803173</v>
      </c>
      <c r="M30" s="49">
        <f>RS!M22</f>
        <v>272768.96999999997</v>
      </c>
      <c r="N30" s="31">
        <f t="shared" si="11"/>
        <v>0.36925951969199328</v>
      </c>
    </row>
    <row r="31" spans="1:14" x14ac:dyDescent="0.25">
      <c r="A31" s="42" t="s">
        <v>43</v>
      </c>
      <c r="B31" s="8" t="s">
        <v>17</v>
      </c>
      <c r="C31" s="49">
        <f>RS!C23</f>
        <v>470</v>
      </c>
      <c r="D31" s="31">
        <f t="shared" si="6"/>
        <v>1.5922487973439936</v>
      </c>
      <c r="E31" s="49">
        <f>RS!E23</f>
        <v>896884.37</v>
      </c>
      <c r="F31" s="31">
        <f t="shared" si="7"/>
        <v>1.5673355822350374</v>
      </c>
      <c r="G31" s="49">
        <f>RS!G23</f>
        <v>0</v>
      </c>
      <c r="H31" s="31">
        <f t="shared" si="8"/>
        <v>0</v>
      </c>
      <c r="I31" s="49">
        <f>RS!I23</f>
        <v>0</v>
      </c>
      <c r="J31" s="31">
        <f t="shared" si="9"/>
        <v>0</v>
      </c>
      <c r="K31" s="49">
        <f>RS!K23</f>
        <v>470</v>
      </c>
      <c r="L31" s="67">
        <f t="shared" si="10"/>
        <v>1.4477129216078855</v>
      </c>
      <c r="M31" s="49">
        <f>RS!M23</f>
        <v>896884.37</v>
      </c>
      <c r="N31" s="31">
        <f t="shared" si="11"/>
        <v>1.2141523710906559</v>
      </c>
    </row>
    <row r="32" spans="1:14" x14ac:dyDescent="0.25">
      <c r="A32" s="42" t="s">
        <v>44</v>
      </c>
      <c r="B32" s="8" t="s">
        <v>6</v>
      </c>
      <c r="C32" s="49">
        <f>FBiH!C19</f>
        <v>1765</v>
      </c>
      <c r="D32" s="31">
        <f t="shared" si="6"/>
        <v>5.9794023985364859</v>
      </c>
      <c r="E32" s="49">
        <f>FBiH!E19</f>
        <v>2858487</v>
      </c>
      <c r="F32" s="31">
        <f t="shared" si="7"/>
        <v>4.9953021106347144</v>
      </c>
      <c r="G32" s="49">
        <f>FBiH!G19</f>
        <v>870</v>
      </c>
      <c r="H32" s="31">
        <f t="shared" si="8"/>
        <v>29.521547336274178</v>
      </c>
      <c r="I32" s="49">
        <f>FBiH!I19</f>
        <v>1213173</v>
      </c>
      <c r="J32" s="31">
        <f t="shared" si="9"/>
        <v>7.2882190205176789</v>
      </c>
      <c r="K32" s="49">
        <f>FBiH!K19</f>
        <v>2635</v>
      </c>
      <c r="L32" s="67">
        <f t="shared" si="10"/>
        <v>8.1164330817803787</v>
      </c>
      <c r="M32" s="49">
        <f>FBiH!M19</f>
        <v>4071660</v>
      </c>
      <c r="N32" s="31">
        <f t="shared" si="11"/>
        <v>5.5119877306758953</v>
      </c>
    </row>
    <row r="33" spans="1:14" x14ac:dyDescent="0.25">
      <c r="A33" s="42" t="s">
        <v>45</v>
      </c>
      <c r="B33" s="8" t="s">
        <v>7</v>
      </c>
      <c r="C33" s="49">
        <f>FBiH!C20</f>
        <v>2726</v>
      </c>
      <c r="D33" s="31">
        <f t="shared" si="6"/>
        <v>9.2350430245951625</v>
      </c>
      <c r="E33" s="49">
        <f>FBiH!E20</f>
        <v>2713177</v>
      </c>
      <c r="F33" s="31">
        <f t="shared" si="7"/>
        <v>4.7413680015426207</v>
      </c>
      <c r="G33" s="49">
        <f>FBiH!G20</f>
        <v>342</v>
      </c>
      <c r="H33" s="31">
        <f t="shared" si="8"/>
        <v>11.605022056328469</v>
      </c>
      <c r="I33" s="49">
        <f>FBiH!I20</f>
        <v>2471096</v>
      </c>
      <c r="J33" s="31">
        <f t="shared" si="9"/>
        <v>14.845276698974635</v>
      </c>
      <c r="K33" s="49">
        <f>FBiH!K20</f>
        <v>3068</v>
      </c>
      <c r="L33" s="67">
        <f t="shared" si="10"/>
        <v>9.4501771138148776</v>
      </c>
      <c r="M33" s="49">
        <f>FBiH!M20</f>
        <v>5184273</v>
      </c>
      <c r="N33" s="31">
        <f t="shared" si="11"/>
        <v>7.0181815693044891</v>
      </c>
    </row>
    <row r="34" spans="1:14" x14ac:dyDescent="0.25">
      <c r="A34" s="42" t="s">
        <v>46</v>
      </c>
      <c r="B34" s="8" t="s">
        <v>59</v>
      </c>
      <c r="C34" s="49">
        <f>FBiH!C21</f>
        <v>27</v>
      </c>
      <c r="D34" s="31">
        <f t="shared" si="6"/>
        <v>9.1469611762314523E-2</v>
      </c>
      <c r="E34" s="49">
        <f>FBiH!E21</f>
        <v>14120</v>
      </c>
      <c r="F34" s="31">
        <f t="shared" si="7"/>
        <v>2.46751745948686E-2</v>
      </c>
      <c r="G34" s="49">
        <f>FBiH!G21</f>
        <v>309</v>
      </c>
      <c r="H34" s="31">
        <f t="shared" si="8"/>
        <v>10.485239226331863</v>
      </c>
      <c r="I34" s="49">
        <f>FBiH!I21</f>
        <v>2370539</v>
      </c>
      <c r="J34" s="31">
        <f t="shared" si="9"/>
        <v>14.241173706205924</v>
      </c>
      <c r="K34" s="49">
        <f>FBiH!K21</f>
        <v>336</v>
      </c>
      <c r="L34" s="67">
        <f t="shared" si="10"/>
        <v>1.0349607269367009</v>
      </c>
      <c r="M34" s="49">
        <f>FBiH!M21</f>
        <v>2384659</v>
      </c>
      <c r="N34" s="31">
        <f t="shared" si="11"/>
        <v>3.2282192397807901</v>
      </c>
    </row>
    <row r="35" spans="1:14" x14ac:dyDescent="0.25">
      <c r="A35" s="42" t="s">
        <v>47</v>
      </c>
      <c r="B35" s="8" t="s">
        <v>22</v>
      </c>
      <c r="C35" s="49">
        <f>RS!C24</f>
        <v>1174</v>
      </c>
      <c r="D35" s="31">
        <f t="shared" si="6"/>
        <v>3.9772342299613794</v>
      </c>
      <c r="E35" s="49">
        <f>RS!E24</f>
        <v>2262040.94</v>
      </c>
      <c r="F35" s="31">
        <f t="shared" si="7"/>
        <v>3.9529925733173292</v>
      </c>
      <c r="G35" s="49">
        <f>RS!G24</f>
        <v>129</v>
      </c>
      <c r="H35" s="31">
        <f t="shared" si="8"/>
        <v>4.3773328808958265</v>
      </c>
      <c r="I35" s="49">
        <f>RS!I24</f>
        <v>569549.71</v>
      </c>
      <c r="J35" s="31">
        <f t="shared" si="9"/>
        <v>3.4216084841587535</v>
      </c>
      <c r="K35" s="49">
        <f>RS!K24</f>
        <v>1303</v>
      </c>
      <c r="L35" s="67">
        <f t="shared" si="10"/>
        <v>4.0135530571384566</v>
      </c>
      <c r="M35" s="49">
        <f>RS!M24</f>
        <v>2831590.65</v>
      </c>
      <c r="N35" s="31">
        <f t="shared" si="11"/>
        <v>3.8332505467294871</v>
      </c>
    </row>
    <row r="36" spans="1:14" ht="15.75" thickBot="1" x14ac:dyDescent="0.3">
      <c r="A36" s="56"/>
      <c r="B36" s="57" t="s">
        <v>53</v>
      </c>
      <c r="C36" s="63">
        <f t="shared" ref="C36:N36" si="12">SUM(C11:C35)</f>
        <v>29518</v>
      </c>
      <c r="D36" s="58">
        <f t="shared" si="12"/>
        <v>100.00000000000001</v>
      </c>
      <c r="E36" s="63">
        <f t="shared" si="12"/>
        <v>57223505.939999983</v>
      </c>
      <c r="F36" s="58">
        <f t="shared" si="12"/>
        <v>100.00000000000006</v>
      </c>
      <c r="G36" s="63">
        <f t="shared" si="12"/>
        <v>2947</v>
      </c>
      <c r="H36" s="58">
        <f t="shared" si="12"/>
        <v>99.999999999999986</v>
      </c>
      <c r="I36" s="63">
        <f t="shared" si="12"/>
        <v>16645671.550000001</v>
      </c>
      <c r="J36" s="59">
        <f t="shared" si="12"/>
        <v>99.999999999999986</v>
      </c>
      <c r="K36" s="63">
        <f t="shared" si="12"/>
        <v>32465</v>
      </c>
      <c r="L36" s="58">
        <f t="shared" si="12"/>
        <v>99.999999999999986</v>
      </c>
      <c r="M36" s="63">
        <f t="shared" si="12"/>
        <v>73869177.489999995</v>
      </c>
      <c r="N36" s="59">
        <f t="shared" si="12"/>
        <v>100.00000000000003</v>
      </c>
    </row>
    <row r="39" spans="1:14" x14ac:dyDescent="0.25">
      <c r="B39" s="43" t="s">
        <v>65</v>
      </c>
    </row>
    <row r="40" spans="1:14" x14ac:dyDescent="0.25"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verticalDpi="0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60" t="s">
        <v>51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68" t="s">
        <v>64</v>
      </c>
      <c r="C8" s="73" t="s">
        <v>55</v>
      </c>
      <c r="D8" s="73"/>
      <c r="E8" s="74"/>
      <c r="F8" s="74"/>
      <c r="G8" s="73" t="s">
        <v>56</v>
      </c>
      <c r="H8" s="73"/>
      <c r="I8" s="73"/>
      <c r="J8" s="73"/>
      <c r="K8" s="73" t="s">
        <v>57</v>
      </c>
      <c r="L8" s="73"/>
      <c r="M8" s="73"/>
      <c r="N8" s="75"/>
    </row>
    <row r="9" spans="1:14" ht="19.5" customHeight="1" x14ac:dyDescent="0.25">
      <c r="A9" s="5"/>
      <c r="B9" s="69"/>
      <c r="C9" s="71" t="s">
        <v>48</v>
      </c>
      <c r="D9" s="71"/>
      <c r="E9" s="71" t="s">
        <v>21</v>
      </c>
      <c r="F9" s="71"/>
      <c r="G9" s="71" t="s">
        <v>48</v>
      </c>
      <c r="H9" s="71"/>
      <c r="I9" s="71" t="s">
        <v>21</v>
      </c>
      <c r="J9" s="71"/>
      <c r="K9" s="71" t="s">
        <v>48</v>
      </c>
      <c r="L9" s="71"/>
      <c r="M9" s="71" t="s">
        <v>21</v>
      </c>
      <c r="N9" s="72"/>
    </row>
    <row r="10" spans="1:14" ht="18.75" customHeight="1" thickBot="1" x14ac:dyDescent="0.3">
      <c r="A10" s="6"/>
      <c r="B10" s="70"/>
      <c r="C10" s="48" t="s">
        <v>61</v>
      </c>
      <c r="D10" s="54" t="s">
        <v>50</v>
      </c>
      <c r="E10" s="48" t="s">
        <v>61</v>
      </c>
      <c r="F10" s="7" t="s">
        <v>50</v>
      </c>
      <c r="G10" s="48" t="s">
        <v>61</v>
      </c>
      <c r="H10" s="54" t="s">
        <v>50</v>
      </c>
      <c r="I10" s="48" t="s">
        <v>61</v>
      </c>
      <c r="J10" s="7" t="s">
        <v>50</v>
      </c>
      <c r="K10" s="48" t="s">
        <v>61</v>
      </c>
      <c r="L10" s="54" t="s">
        <v>50</v>
      </c>
      <c r="M10" s="48" t="s">
        <v>61</v>
      </c>
      <c r="N10" s="11" t="s">
        <v>50</v>
      </c>
    </row>
    <row r="11" spans="1:14" x14ac:dyDescent="0.25">
      <c r="A11" s="42" t="s">
        <v>23</v>
      </c>
      <c r="B11" s="8" t="s">
        <v>52</v>
      </c>
      <c r="C11" s="50">
        <v>4074</v>
      </c>
      <c r="D11" s="31">
        <f t="shared" ref="D11:D21" si="0">C11/C$22*100</f>
        <v>18.191560616208978</v>
      </c>
      <c r="E11" s="51">
        <v>6062708</v>
      </c>
      <c r="F11" s="31">
        <f t="shared" ref="F11:F21" si="1">E11/E$22*100</f>
        <v>15.495860491586209</v>
      </c>
      <c r="G11" s="51">
        <v>123</v>
      </c>
      <c r="H11" s="65">
        <f t="shared" ref="H11:H21" si="2">G11/G$22*100</f>
        <v>4.873217115689382</v>
      </c>
      <c r="I11" s="51">
        <v>751736</v>
      </c>
      <c r="J11" s="31">
        <f t="shared" ref="J11:J21" si="3">I11/I$22*100</f>
        <v>5.180703619847602</v>
      </c>
      <c r="K11" s="51">
        <f t="shared" ref="K11:K21" si="4">C11+G11</f>
        <v>4197</v>
      </c>
      <c r="L11" s="65">
        <f t="shared" ref="L11:L21" si="5">K11/K$22*100</f>
        <v>16.842569926562064</v>
      </c>
      <c r="M11" s="51">
        <f>E11+I11</f>
        <v>6814444</v>
      </c>
      <c r="N11" s="31">
        <f t="shared" ref="N11:N21" si="6">M11/M$22*100</f>
        <v>12.705218370369753</v>
      </c>
    </row>
    <row r="12" spans="1:14" x14ac:dyDescent="0.25">
      <c r="A12" s="42" t="s">
        <v>24</v>
      </c>
      <c r="B12" s="8" t="s">
        <v>0</v>
      </c>
      <c r="C12" s="49">
        <v>3428</v>
      </c>
      <c r="D12" s="31">
        <f t="shared" si="0"/>
        <v>15.306988167001562</v>
      </c>
      <c r="E12" s="51">
        <v>4081272</v>
      </c>
      <c r="F12" s="31">
        <f t="shared" si="1"/>
        <v>10.431447719437754</v>
      </c>
      <c r="G12" s="51">
        <v>0</v>
      </c>
      <c r="H12" s="65">
        <f t="shared" si="2"/>
        <v>0</v>
      </c>
      <c r="I12" s="51">
        <v>0</v>
      </c>
      <c r="J12" s="31">
        <f t="shared" si="3"/>
        <v>0</v>
      </c>
      <c r="K12" s="51">
        <f t="shared" si="4"/>
        <v>3428</v>
      </c>
      <c r="L12" s="65">
        <f t="shared" si="5"/>
        <v>13.756571290982784</v>
      </c>
      <c r="M12" s="51">
        <f t="shared" ref="M12:M21" si="7">E12+I12</f>
        <v>4081272</v>
      </c>
      <c r="N12" s="31">
        <f t="shared" si="6"/>
        <v>7.6093445024826236</v>
      </c>
    </row>
    <row r="13" spans="1:14" x14ac:dyDescent="0.25">
      <c r="A13" s="42" t="s">
        <v>25</v>
      </c>
      <c r="B13" s="8" t="s">
        <v>1</v>
      </c>
      <c r="C13" s="49">
        <v>300</v>
      </c>
      <c r="D13" s="31">
        <f t="shared" si="0"/>
        <v>1.3395847287340925</v>
      </c>
      <c r="E13" s="51">
        <v>656393</v>
      </c>
      <c r="F13" s="31">
        <f t="shared" si="1"/>
        <v>1.6776949105339969</v>
      </c>
      <c r="G13" s="51">
        <v>0</v>
      </c>
      <c r="H13" s="65">
        <f t="shared" si="2"/>
        <v>0</v>
      </c>
      <c r="I13" s="53">
        <v>0</v>
      </c>
      <c r="J13" s="31">
        <f t="shared" si="3"/>
        <v>0</v>
      </c>
      <c r="K13" s="51">
        <f t="shared" si="4"/>
        <v>300</v>
      </c>
      <c r="L13" s="65">
        <f t="shared" si="5"/>
        <v>1.203900638067338</v>
      </c>
      <c r="M13" s="51">
        <f t="shared" si="7"/>
        <v>656393</v>
      </c>
      <c r="N13" s="31">
        <f t="shared" si="6"/>
        <v>1.2238146504369414</v>
      </c>
    </row>
    <row r="14" spans="1:14" x14ac:dyDescent="0.25">
      <c r="A14" s="42" t="s">
        <v>26</v>
      </c>
      <c r="B14" s="8" t="s">
        <v>20</v>
      </c>
      <c r="C14" s="49">
        <v>1375</v>
      </c>
      <c r="D14" s="31">
        <f t="shared" si="0"/>
        <v>6.1397633400312568</v>
      </c>
      <c r="E14" s="51">
        <v>2754299</v>
      </c>
      <c r="F14" s="31">
        <f t="shared" si="1"/>
        <v>7.039796911894058</v>
      </c>
      <c r="G14" s="51">
        <v>0</v>
      </c>
      <c r="H14" s="65">
        <f t="shared" si="2"/>
        <v>0</v>
      </c>
      <c r="I14" s="51">
        <v>0</v>
      </c>
      <c r="J14" s="31">
        <f t="shared" si="3"/>
        <v>0</v>
      </c>
      <c r="K14" s="51">
        <f t="shared" si="4"/>
        <v>1375</v>
      </c>
      <c r="L14" s="65">
        <f t="shared" si="5"/>
        <v>5.5178779244753002</v>
      </c>
      <c r="M14" s="51">
        <f t="shared" si="7"/>
        <v>2754299</v>
      </c>
      <c r="N14" s="31">
        <f t="shared" si="6"/>
        <v>5.1352641906355139</v>
      </c>
    </row>
    <row r="15" spans="1:14" x14ac:dyDescent="0.25">
      <c r="A15" s="42" t="s">
        <v>27</v>
      </c>
      <c r="B15" s="8" t="s">
        <v>2</v>
      </c>
      <c r="C15" s="49">
        <v>2084</v>
      </c>
      <c r="D15" s="31">
        <f t="shared" si="0"/>
        <v>9.3056485822728288</v>
      </c>
      <c r="E15" s="51">
        <v>4436502</v>
      </c>
      <c r="F15" s="31">
        <f t="shared" si="1"/>
        <v>11.339390922776291</v>
      </c>
      <c r="G15" s="51">
        <v>265</v>
      </c>
      <c r="H15" s="65">
        <f t="shared" si="2"/>
        <v>10.499207606973059</v>
      </c>
      <c r="I15" s="53">
        <v>2251470</v>
      </c>
      <c r="J15" s="31">
        <f t="shared" si="3"/>
        <v>15.516349860826514</v>
      </c>
      <c r="K15" s="51">
        <f t="shared" si="4"/>
        <v>2349</v>
      </c>
      <c r="L15" s="65">
        <f t="shared" si="5"/>
        <v>9.4265419960672574</v>
      </c>
      <c r="M15" s="51">
        <f t="shared" si="7"/>
        <v>6687972</v>
      </c>
      <c r="N15" s="31">
        <f t="shared" si="6"/>
        <v>12.469417125581856</v>
      </c>
    </row>
    <row r="16" spans="1:14" x14ac:dyDescent="0.25">
      <c r="A16" s="42" t="s">
        <v>28</v>
      </c>
      <c r="B16" s="8" t="s">
        <v>3</v>
      </c>
      <c r="C16" s="49">
        <v>3035</v>
      </c>
      <c r="D16" s="31">
        <f t="shared" si="0"/>
        <v>13.552132172359901</v>
      </c>
      <c r="E16" s="51">
        <v>6094488</v>
      </c>
      <c r="F16" s="31">
        <f t="shared" si="1"/>
        <v>15.57708796393398</v>
      </c>
      <c r="G16" s="51">
        <v>0</v>
      </c>
      <c r="H16" s="65">
        <f t="shared" si="2"/>
        <v>0</v>
      </c>
      <c r="I16" s="51">
        <v>0</v>
      </c>
      <c r="J16" s="31">
        <f t="shared" si="3"/>
        <v>0</v>
      </c>
      <c r="K16" s="51">
        <f t="shared" si="4"/>
        <v>3035</v>
      </c>
      <c r="L16" s="65">
        <f t="shared" si="5"/>
        <v>12.17946145511457</v>
      </c>
      <c r="M16" s="51">
        <f t="shared" si="7"/>
        <v>6094488</v>
      </c>
      <c r="N16" s="31">
        <f t="shared" si="6"/>
        <v>11.36289342103303</v>
      </c>
    </row>
    <row r="17" spans="1:20" x14ac:dyDescent="0.25">
      <c r="A17" s="42" t="s">
        <v>29</v>
      </c>
      <c r="B17" s="8" t="s">
        <v>4</v>
      </c>
      <c r="C17" s="50">
        <v>952</v>
      </c>
      <c r="D17" s="31">
        <f t="shared" si="0"/>
        <v>4.2509488725161866</v>
      </c>
      <c r="E17" s="51">
        <v>3105208</v>
      </c>
      <c r="F17" s="31">
        <f t="shared" si="1"/>
        <v>7.9366959393982732</v>
      </c>
      <c r="G17" s="51">
        <v>464</v>
      </c>
      <c r="H17" s="65">
        <f t="shared" si="2"/>
        <v>18.383518225039619</v>
      </c>
      <c r="I17" s="51">
        <v>4815407</v>
      </c>
      <c r="J17" s="31">
        <f t="shared" si="3"/>
        <v>33.186113843077202</v>
      </c>
      <c r="K17" s="51">
        <f t="shared" si="4"/>
        <v>1416</v>
      </c>
      <c r="L17" s="65">
        <f t="shared" si="5"/>
        <v>5.6824110116778366</v>
      </c>
      <c r="M17" s="51">
        <f t="shared" si="7"/>
        <v>7920615</v>
      </c>
      <c r="N17" s="31">
        <f t="shared" si="6"/>
        <v>14.767623477810693</v>
      </c>
    </row>
    <row r="18" spans="1:20" x14ac:dyDescent="0.25">
      <c r="A18" s="42" t="s">
        <v>30</v>
      </c>
      <c r="B18" s="8" t="s">
        <v>5</v>
      </c>
      <c r="C18" s="49">
        <v>2629</v>
      </c>
      <c r="D18" s="31">
        <f t="shared" si="0"/>
        <v>11.739227506139763</v>
      </c>
      <c r="E18" s="51">
        <v>6348040</v>
      </c>
      <c r="F18" s="31">
        <f t="shared" si="1"/>
        <v>16.225149262509248</v>
      </c>
      <c r="G18" s="51">
        <v>151</v>
      </c>
      <c r="H18" s="65">
        <f t="shared" si="2"/>
        <v>5.9825673534072896</v>
      </c>
      <c r="I18" s="51">
        <v>636886</v>
      </c>
      <c r="J18" s="31">
        <f t="shared" si="3"/>
        <v>4.3891972788721842</v>
      </c>
      <c r="K18" s="51">
        <f t="shared" si="4"/>
        <v>2780</v>
      </c>
      <c r="L18" s="65">
        <f t="shared" si="5"/>
        <v>11.156145912757335</v>
      </c>
      <c r="M18" s="51">
        <f t="shared" si="7"/>
        <v>6984926</v>
      </c>
      <c r="N18" s="31">
        <f t="shared" si="6"/>
        <v>13.02307424213528</v>
      </c>
    </row>
    <row r="19" spans="1:20" x14ac:dyDescent="0.25">
      <c r="A19" s="42" t="s">
        <v>31</v>
      </c>
      <c r="B19" s="8" t="s">
        <v>6</v>
      </c>
      <c r="C19" s="49">
        <v>1765</v>
      </c>
      <c r="D19" s="31">
        <f t="shared" si="0"/>
        <v>7.8812234873855775</v>
      </c>
      <c r="E19" s="51">
        <v>2858487</v>
      </c>
      <c r="F19" s="31">
        <f t="shared" si="1"/>
        <v>7.3060942022958697</v>
      </c>
      <c r="G19" s="51">
        <v>870</v>
      </c>
      <c r="H19" s="65">
        <f t="shared" si="2"/>
        <v>34.469096671949288</v>
      </c>
      <c r="I19" s="51">
        <v>1213173</v>
      </c>
      <c r="J19" s="31">
        <f t="shared" si="3"/>
        <v>8.360767280802536</v>
      </c>
      <c r="K19" s="51">
        <f t="shared" si="4"/>
        <v>2635</v>
      </c>
      <c r="L19" s="65">
        <f t="shared" si="5"/>
        <v>10.57426060435812</v>
      </c>
      <c r="M19" s="51">
        <f t="shared" si="7"/>
        <v>4071660</v>
      </c>
      <c r="N19" s="31">
        <f t="shared" si="6"/>
        <v>7.5914233692286128</v>
      </c>
    </row>
    <row r="20" spans="1:20" x14ac:dyDescent="0.25">
      <c r="A20" s="42" t="s">
        <v>32</v>
      </c>
      <c r="B20" s="8" t="s">
        <v>7</v>
      </c>
      <c r="C20" s="49">
        <v>2726</v>
      </c>
      <c r="D20" s="31">
        <f t="shared" si="0"/>
        <v>12.172359901763787</v>
      </c>
      <c r="E20" s="51">
        <v>2713177</v>
      </c>
      <c r="F20" s="31">
        <f t="shared" si="1"/>
        <v>6.9346919365043478</v>
      </c>
      <c r="G20" s="51">
        <v>342</v>
      </c>
      <c r="H20" s="65">
        <f t="shared" si="2"/>
        <v>13.549920760697306</v>
      </c>
      <c r="I20" s="51">
        <v>2471096</v>
      </c>
      <c r="J20" s="31">
        <f t="shared" si="3"/>
        <v>17.029936030988178</v>
      </c>
      <c r="K20" s="51">
        <f t="shared" si="4"/>
        <v>3068</v>
      </c>
      <c r="L20" s="65">
        <f t="shared" si="5"/>
        <v>12.311890525301978</v>
      </c>
      <c r="M20" s="51">
        <f t="shared" si="7"/>
        <v>5184273</v>
      </c>
      <c r="N20" s="31">
        <f t="shared" si="6"/>
        <v>9.6658392902798678</v>
      </c>
    </row>
    <row r="21" spans="1:20" x14ac:dyDescent="0.25">
      <c r="A21" s="42" t="s">
        <v>33</v>
      </c>
      <c r="B21" s="8" t="s">
        <v>59</v>
      </c>
      <c r="C21" s="49">
        <v>27</v>
      </c>
      <c r="D21" s="31">
        <f t="shared" si="0"/>
        <v>0.12056262558606831</v>
      </c>
      <c r="E21" s="20">
        <v>14120</v>
      </c>
      <c r="F21" s="31">
        <f t="shared" si="1"/>
        <v>3.6089739129972494E-2</v>
      </c>
      <c r="G21" s="51">
        <v>309</v>
      </c>
      <c r="H21" s="65">
        <f t="shared" si="2"/>
        <v>12.242472266244057</v>
      </c>
      <c r="I21" s="51">
        <v>2370539</v>
      </c>
      <c r="J21" s="31">
        <f t="shared" si="3"/>
        <v>16.336932085585783</v>
      </c>
      <c r="K21" s="51">
        <f t="shared" si="4"/>
        <v>336</v>
      </c>
      <c r="L21" s="65">
        <f t="shared" si="5"/>
        <v>1.3483687146354186</v>
      </c>
      <c r="M21" s="51">
        <f t="shared" si="7"/>
        <v>2384659</v>
      </c>
      <c r="N21" s="31">
        <f t="shared" si="6"/>
        <v>4.446087360005829</v>
      </c>
    </row>
    <row r="22" spans="1:20" ht="15.75" thickBot="1" x14ac:dyDescent="0.3">
      <c r="A22" s="56"/>
      <c r="B22" s="57" t="s">
        <v>53</v>
      </c>
      <c r="C22" s="63">
        <f>SUM(C11:C21)</f>
        <v>22395</v>
      </c>
      <c r="D22" s="58">
        <f t="shared" ref="D22:N22" si="8">SUM(D11:D21)</f>
        <v>100.00000000000003</v>
      </c>
      <c r="E22" s="63">
        <f t="shared" si="8"/>
        <v>39124694</v>
      </c>
      <c r="F22" s="58">
        <f t="shared" si="8"/>
        <v>100</v>
      </c>
      <c r="G22" s="63">
        <f>SUM(G11:G21)</f>
        <v>2524</v>
      </c>
      <c r="H22" s="58">
        <f t="shared" si="8"/>
        <v>100</v>
      </c>
      <c r="I22" s="63">
        <f>SUM(I11:I21)</f>
        <v>14510307</v>
      </c>
      <c r="J22" s="59">
        <f t="shared" si="8"/>
        <v>100</v>
      </c>
      <c r="K22" s="63">
        <f t="shared" si="8"/>
        <v>24919</v>
      </c>
      <c r="L22" s="58">
        <f t="shared" si="8"/>
        <v>100</v>
      </c>
      <c r="M22" s="63">
        <f>SUM(M11:M21)</f>
        <v>53635001</v>
      </c>
      <c r="N22" s="59">
        <f t="shared" si="8"/>
        <v>100</v>
      </c>
    </row>
    <row r="23" spans="1:20" x14ac:dyDescent="0.25">
      <c r="M23" s="9"/>
    </row>
    <row r="25" spans="1:20" x14ac:dyDescent="0.25">
      <c r="B25" t="s">
        <v>62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s="24"/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s="18"/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14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60" t="s">
        <v>58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68" t="s">
        <v>64</v>
      </c>
      <c r="C8" s="73" t="s">
        <v>55</v>
      </c>
      <c r="D8" s="73"/>
      <c r="E8" s="74"/>
      <c r="F8" s="74"/>
      <c r="G8" s="73" t="s">
        <v>56</v>
      </c>
      <c r="H8" s="73"/>
      <c r="I8" s="73"/>
      <c r="J8" s="73"/>
      <c r="K8" s="73" t="s">
        <v>57</v>
      </c>
      <c r="L8" s="73"/>
      <c r="M8" s="73"/>
      <c r="N8" s="75"/>
    </row>
    <row r="9" spans="1:14" ht="19.5" customHeight="1" x14ac:dyDescent="0.25">
      <c r="A9" s="5"/>
      <c r="B9" s="69"/>
      <c r="C9" s="71" t="s">
        <v>48</v>
      </c>
      <c r="D9" s="71"/>
      <c r="E9" s="71" t="s">
        <v>21</v>
      </c>
      <c r="F9" s="71"/>
      <c r="G9" s="71" t="s">
        <v>48</v>
      </c>
      <c r="H9" s="71"/>
      <c r="I9" s="71" t="s">
        <v>21</v>
      </c>
      <c r="J9" s="71"/>
      <c r="K9" s="71" t="s">
        <v>48</v>
      </c>
      <c r="L9" s="71"/>
      <c r="M9" s="71" t="s">
        <v>21</v>
      </c>
      <c r="N9" s="72"/>
    </row>
    <row r="10" spans="1:14" ht="18.75" customHeight="1" thickBot="1" x14ac:dyDescent="0.3">
      <c r="A10" s="6"/>
      <c r="B10" s="70"/>
      <c r="C10" s="48" t="s">
        <v>61</v>
      </c>
      <c r="D10" s="54" t="s">
        <v>50</v>
      </c>
      <c r="E10" s="62" t="s">
        <v>61</v>
      </c>
      <c r="F10" s="7" t="s">
        <v>50</v>
      </c>
      <c r="G10" s="48" t="s">
        <v>61</v>
      </c>
      <c r="H10" s="54" t="s">
        <v>50</v>
      </c>
      <c r="I10" s="48" t="s">
        <v>61</v>
      </c>
      <c r="J10" s="7" t="s">
        <v>50</v>
      </c>
      <c r="K10" s="48" t="s">
        <v>61</v>
      </c>
      <c r="L10" s="54" t="s">
        <v>50</v>
      </c>
      <c r="M10" s="48" t="s">
        <v>61</v>
      </c>
      <c r="N10" s="11" t="s">
        <v>50</v>
      </c>
    </row>
    <row r="11" spans="1:14" x14ac:dyDescent="0.25">
      <c r="A11" s="55" t="s">
        <v>23</v>
      </c>
      <c r="B11" s="10" t="s">
        <v>9</v>
      </c>
      <c r="C11" s="50">
        <v>517</v>
      </c>
      <c r="D11" s="31">
        <f>C11/C$25*100</f>
        <v>7.2581777341007996</v>
      </c>
      <c r="E11" s="51">
        <v>1751357.48</v>
      </c>
      <c r="F11" s="31">
        <f t="shared" ref="F11:F24" si="0">E11/E$25*100</f>
        <v>9.6766433388334328</v>
      </c>
      <c r="G11" s="51">
        <v>0</v>
      </c>
      <c r="H11" s="65">
        <f t="shared" ref="H11:H24" si="1">G11/G$25*100</f>
        <v>0</v>
      </c>
      <c r="I11" s="64">
        <v>0</v>
      </c>
      <c r="J11" s="31">
        <f t="shared" ref="J11:J24" si="2">I11/I$25*100</f>
        <v>0</v>
      </c>
      <c r="K11" s="51">
        <f>C11+G11</f>
        <v>517</v>
      </c>
      <c r="L11" s="65">
        <f t="shared" ref="L11:L24" si="3">K11/K$25*100</f>
        <v>6.8513119533527691</v>
      </c>
      <c r="M11" s="51">
        <f>E11+I11</f>
        <v>1751357.48</v>
      </c>
      <c r="N11" s="31">
        <f t="shared" ref="N11:N24" si="4">M11/M$25*100</f>
        <v>8.6554423446170112</v>
      </c>
    </row>
    <row r="12" spans="1:14" x14ac:dyDescent="0.25">
      <c r="A12" s="55" t="s">
        <v>24</v>
      </c>
      <c r="B12" s="10" t="s">
        <v>10</v>
      </c>
      <c r="C12" s="49">
        <v>800</v>
      </c>
      <c r="D12" s="31">
        <f t="shared" ref="D12:D24" si="5">C12/C$25*100</f>
        <v>11.231222799382284</v>
      </c>
      <c r="E12" s="51">
        <v>2279170.16</v>
      </c>
      <c r="F12" s="31">
        <f t="shared" si="0"/>
        <v>12.592926914516578</v>
      </c>
      <c r="G12" s="51">
        <v>0</v>
      </c>
      <c r="H12" s="65">
        <f t="shared" si="1"/>
        <v>0</v>
      </c>
      <c r="I12" s="64">
        <v>0</v>
      </c>
      <c r="J12" s="31">
        <f t="shared" si="2"/>
        <v>0</v>
      </c>
      <c r="K12" s="51">
        <f t="shared" ref="K12:K24" si="6">C12+G12</f>
        <v>800</v>
      </c>
      <c r="L12" s="65">
        <f t="shared" si="3"/>
        <v>10.601643254704479</v>
      </c>
      <c r="M12" s="51">
        <f t="shared" ref="M12:M24" si="7">E12+I12</f>
        <v>2279170.16</v>
      </c>
      <c r="N12" s="31">
        <f t="shared" si="4"/>
        <v>11.263963033664339</v>
      </c>
    </row>
    <row r="13" spans="1:14" x14ac:dyDescent="0.25">
      <c r="A13" s="55" t="s">
        <v>25</v>
      </c>
      <c r="B13" s="10" t="s">
        <v>11</v>
      </c>
      <c r="C13" s="49">
        <v>1309</v>
      </c>
      <c r="D13" s="31">
        <f t="shared" si="5"/>
        <v>18.377088305489263</v>
      </c>
      <c r="E13" s="51">
        <v>2569982.98</v>
      </c>
      <c r="F13" s="31">
        <f t="shared" si="0"/>
        <v>14.199733046123908</v>
      </c>
      <c r="G13" s="51">
        <v>21</v>
      </c>
      <c r="H13" s="65">
        <f t="shared" si="1"/>
        <v>4.9645390070921991</v>
      </c>
      <c r="I13" s="64">
        <v>18064.32</v>
      </c>
      <c r="J13" s="31">
        <f t="shared" si="2"/>
        <v>0.84595953416947012</v>
      </c>
      <c r="K13" s="51">
        <f t="shared" si="6"/>
        <v>1330</v>
      </c>
      <c r="L13" s="65">
        <f t="shared" si="3"/>
        <v>17.625231910946194</v>
      </c>
      <c r="M13" s="51">
        <f t="shared" si="7"/>
        <v>2588047.2999999998</v>
      </c>
      <c r="N13" s="31">
        <f t="shared" si="4"/>
        <v>12.79047507210905</v>
      </c>
    </row>
    <row r="14" spans="1:14" x14ac:dyDescent="0.25">
      <c r="A14" s="55" t="s">
        <v>26</v>
      </c>
      <c r="B14" s="10" t="s">
        <v>19</v>
      </c>
      <c r="C14" s="49">
        <v>260</v>
      </c>
      <c r="D14" s="31">
        <f t="shared" si="5"/>
        <v>3.6501474097992417</v>
      </c>
      <c r="E14">
        <v>571209.65</v>
      </c>
      <c r="F14" s="31">
        <f>E15/E$25*100</f>
        <v>8.1599028427718991</v>
      </c>
      <c r="G14" s="51">
        <v>0</v>
      </c>
      <c r="H14" s="65">
        <f t="shared" si="1"/>
        <v>0</v>
      </c>
      <c r="I14" s="64">
        <v>0</v>
      </c>
      <c r="J14" s="31">
        <f t="shared" si="2"/>
        <v>0</v>
      </c>
      <c r="K14" s="51">
        <f t="shared" si="6"/>
        <v>260</v>
      </c>
      <c r="L14" s="65">
        <f t="shared" si="3"/>
        <v>3.4455340577789562</v>
      </c>
      <c r="M14" s="51">
        <f t="shared" si="7"/>
        <v>571209.65</v>
      </c>
      <c r="N14" s="31">
        <f t="shared" si="4"/>
        <v>2.8229943051168873</v>
      </c>
    </row>
    <row r="15" spans="1:14" x14ac:dyDescent="0.25">
      <c r="A15" s="55" t="s">
        <v>27</v>
      </c>
      <c r="B15" s="10" t="s">
        <v>13</v>
      </c>
      <c r="C15" s="49">
        <v>353</v>
      </c>
      <c r="D15" s="31">
        <f t="shared" si="5"/>
        <v>4.9557770602274323</v>
      </c>
      <c r="E15" s="51">
        <v>1476845.47</v>
      </c>
      <c r="F15" s="31">
        <f t="shared" ref="F15:F18" si="8">E16/E$25*100</f>
        <v>1.3113643635108128</v>
      </c>
      <c r="G15" s="51">
        <v>273</v>
      </c>
      <c r="H15" s="65">
        <f t="shared" si="1"/>
        <v>64.539007092198588</v>
      </c>
      <c r="I15" s="64">
        <v>1547750.52</v>
      </c>
      <c r="J15" s="31">
        <f t="shared" si="2"/>
        <v>72.481793331260462</v>
      </c>
      <c r="K15" s="51">
        <f t="shared" si="6"/>
        <v>626</v>
      </c>
      <c r="L15" s="65">
        <f t="shared" si="3"/>
        <v>8.2957858468062557</v>
      </c>
      <c r="M15" s="51">
        <f t="shared" si="7"/>
        <v>3024595.99</v>
      </c>
      <c r="N15" s="31">
        <f t="shared" si="4"/>
        <v>14.947956945491683</v>
      </c>
    </row>
    <row r="16" spans="1:14" x14ac:dyDescent="0.25">
      <c r="A16" s="55" t="s">
        <v>28</v>
      </c>
      <c r="B16" s="10" t="s">
        <v>14</v>
      </c>
      <c r="C16" s="49">
        <v>53</v>
      </c>
      <c r="D16" s="31">
        <f t="shared" si="5"/>
        <v>0.74406851045907618</v>
      </c>
      <c r="E16" s="51">
        <v>237341.37</v>
      </c>
      <c r="F16" s="31">
        <f t="shared" si="8"/>
        <v>9.1515098089913618</v>
      </c>
      <c r="G16" s="51">
        <v>0</v>
      </c>
      <c r="H16" s="65">
        <f t="shared" si="1"/>
        <v>0</v>
      </c>
      <c r="I16" s="64">
        <v>0</v>
      </c>
      <c r="J16" s="31">
        <f t="shared" si="2"/>
        <v>0</v>
      </c>
      <c r="K16" s="51">
        <f t="shared" si="6"/>
        <v>53</v>
      </c>
      <c r="L16" s="65">
        <f t="shared" si="3"/>
        <v>0.70235886562417171</v>
      </c>
      <c r="M16" s="51">
        <f t="shared" si="7"/>
        <v>237341.37</v>
      </c>
      <c r="N16" s="31">
        <f t="shared" si="4"/>
        <v>1.1729727182981591</v>
      </c>
    </row>
    <row r="17" spans="1:14" x14ac:dyDescent="0.25">
      <c r="A17" s="55" t="s">
        <v>29</v>
      </c>
      <c r="B17" s="10" t="s">
        <v>15</v>
      </c>
      <c r="C17" s="50">
        <v>431</v>
      </c>
      <c r="D17" s="31">
        <f t="shared" si="5"/>
        <v>6.0508212831672052</v>
      </c>
      <c r="E17" s="51">
        <v>1656314.55</v>
      </c>
      <c r="F17" s="31">
        <f t="shared" si="8"/>
        <v>7.9092407542856655</v>
      </c>
      <c r="G17" s="51">
        <v>0</v>
      </c>
      <c r="H17" s="65">
        <f t="shared" si="1"/>
        <v>0</v>
      </c>
      <c r="I17" s="64">
        <v>0</v>
      </c>
      <c r="J17" s="31">
        <f t="shared" si="2"/>
        <v>0</v>
      </c>
      <c r="K17" s="51">
        <f t="shared" si="6"/>
        <v>431</v>
      </c>
      <c r="L17" s="65">
        <f t="shared" si="3"/>
        <v>5.711635303472038</v>
      </c>
      <c r="M17" s="51">
        <f t="shared" si="7"/>
        <v>1656314.55</v>
      </c>
      <c r="N17" s="31">
        <f t="shared" si="4"/>
        <v>8.1857275032595123</v>
      </c>
    </row>
    <row r="18" spans="1:14" x14ac:dyDescent="0.25">
      <c r="A18" s="55" t="s">
        <v>30</v>
      </c>
      <c r="B18" s="10" t="s">
        <v>16</v>
      </c>
      <c r="C18" s="49">
        <v>395</v>
      </c>
      <c r="D18" s="31">
        <f t="shared" si="5"/>
        <v>5.5454162571950025</v>
      </c>
      <c r="E18" s="51">
        <v>1431478.61</v>
      </c>
      <c r="F18" s="31">
        <f t="shared" si="8"/>
        <v>8.2394085586592372</v>
      </c>
      <c r="G18" s="51">
        <v>0</v>
      </c>
      <c r="H18" s="65">
        <f t="shared" si="1"/>
        <v>0</v>
      </c>
      <c r="I18" s="64">
        <v>0</v>
      </c>
      <c r="J18" s="31">
        <f t="shared" si="2"/>
        <v>0</v>
      </c>
      <c r="K18" s="51">
        <f t="shared" si="6"/>
        <v>395</v>
      </c>
      <c r="L18" s="65">
        <f t="shared" si="3"/>
        <v>5.2345613570103371</v>
      </c>
      <c r="M18" s="51">
        <f t="shared" si="7"/>
        <v>1431478.61</v>
      </c>
      <c r="N18" s="31">
        <f t="shared" si="4"/>
        <v>7.0745582885839511</v>
      </c>
    </row>
    <row r="19" spans="1:14" x14ac:dyDescent="0.25">
      <c r="A19" s="55" t="s">
        <v>31</v>
      </c>
      <c r="B19" s="10" t="s">
        <v>8</v>
      </c>
      <c r="C19" s="49">
        <v>756</v>
      </c>
      <c r="D19" s="31">
        <f t="shared" si="5"/>
        <v>10.613505545416258</v>
      </c>
      <c r="E19" s="51">
        <v>1491235.06</v>
      </c>
      <c r="F19" s="31">
        <f t="shared" si="0"/>
        <v>8.2394085586592372</v>
      </c>
      <c r="G19" s="51">
        <v>0</v>
      </c>
      <c r="H19" s="65">
        <f t="shared" si="1"/>
        <v>0</v>
      </c>
      <c r="I19" s="64">
        <v>0</v>
      </c>
      <c r="J19" s="31">
        <f t="shared" si="2"/>
        <v>0</v>
      </c>
      <c r="K19" s="51">
        <f t="shared" si="6"/>
        <v>756</v>
      </c>
      <c r="L19" s="65">
        <f t="shared" si="3"/>
        <v>10.018552875695732</v>
      </c>
      <c r="M19" s="51">
        <f t="shared" si="7"/>
        <v>1491235.06</v>
      </c>
      <c r="N19" s="31">
        <f t="shared" si="4"/>
        <v>7.3698826376106208</v>
      </c>
    </row>
    <row r="20" spans="1:14" x14ac:dyDescent="0.25">
      <c r="A20" s="55" t="s">
        <v>32</v>
      </c>
      <c r="B20" s="10" t="s">
        <v>12</v>
      </c>
      <c r="C20" s="49">
        <v>326</v>
      </c>
      <c r="D20" s="31">
        <f t="shared" si="5"/>
        <v>4.57672329074828</v>
      </c>
      <c r="E20" s="51">
        <v>847004.93</v>
      </c>
      <c r="F20" s="31">
        <f t="shared" si="0"/>
        <v>4.6798924305525436</v>
      </c>
      <c r="G20" s="51">
        <v>0</v>
      </c>
      <c r="H20" s="65">
        <f t="shared" si="1"/>
        <v>0</v>
      </c>
      <c r="I20" s="64">
        <v>0</v>
      </c>
      <c r="J20" s="31">
        <f t="shared" si="2"/>
        <v>0</v>
      </c>
      <c r="K20" s="51">
        <f t="shared" si="6"/>
        <v>326</v>
      </c>
      <c r="L20" s="65">
        <f t="shared" si="3"/>
        <v>4.320169626292075</v>
      </c>
      <c r="M20" s="51">
        <f t="shared" si="7"/>
        <v>847004.93</v>
      </c>
      <c r="N20" s="31">
        <f t="shared" si="4"/>
        <v>4.1860113774267083</v>
      </c>
    </row>
    <row r="21" spans="1:14" x14ac:dyDescent="0.25">
      <c r="A21" s="55" t="s">
        <v>33</v>
      </c>
      <c r="B21" s="10" t="s">
        <v>54</v>
      </c>
      <c r="C21" s="49">
        <v>184</v>
      </c>
      <c r="D21" s="31">
        <f t="shared" si="5"/>
        <v>2.5831812438579251</v>
      </c>
      <c r="E21" s="20">
        <v>355177.4</v>
      </c>
      <c r="F21" s="31">
        <f t="shared" si="0"/>
        <v>1.9624348889720546</v>
      </c>
      <c r="G21" s="51">
        <v>0</v>
      </c>
      <c r="H21" s="65">
        <f t="shared" si="1"/>
        <v>0</v>
      </c>
      <c r="I21" s="64">
        <v>0</v>
      </c>
      <c r="J21" s="31">
        <f t="shared" si="2"/>
        <v>0</v>
      </c>
      <c r="K21" s="51">
        <f t="shared" si="6"/>
        <v>184</v>
      </c>
      <c r="L21" s="65">
        <f t="shared" si="3"/>
        <v>2.4383779485820303</v>
      </c>
      <c r="M21" s="51">
        <f t="shared" si="7"/>
        <v>355177.4</v>
      </c>
      <c r="N21" s="31">
        <f t="shared" si="4"/>
        <v>1.7553341010716865</v>
      </c>
    </row>
    <row r="22" spans="1:14" x14ac:dyDescent="0.25">
      <c r="A22" s="55" t="s">
        <v>34</v>
      </c>
      <c r="B22" s="10" t="s">
        <v>18</v>
      </c>
      <c r="C22" s="49">
        <v>95</v>
      </c>
      <c r="D22" s="31">
        <f t="shared" si="5"/>
        <v>1.3337077074266461</v>
      </c>
      <c r="E22" s="51">
        <v>272768.96999999997</v>
      </c>
      <c r="F22" s="31">
        <f t="shared" si="0"/>
        <v>1.5071098086673635</v>
      </c>
      <c r="G22" s="51">
        <v>0</v>
      </c>
      <c r="H22" s="65">
        <f t="shared" si="1"/>
        <v>0</v>
      </c>
      <c r="I22" s="64">
        <v>0</v>
      </c>
      <c r="J22" s="31">
        <f t="shared" si="2"/>
        <v>0</v>
      </c>
      <c r="K22" s="51">
        <f t="shared" si="6"/>
        <v>95</v>
      </c>
      <c r="L22" s="65">
        <f t="shared" si="3"/>
        <v>1.258945136496157</v>
      </c>
      <c r="M22" s="51">
        <f t="shared" si="7"/>
        <v>272768.96999999997</v>
      </c>
      <c r="N22" s="31">
        <f t="shared" si="4"/>
        <v>1.3480606444982135</v>
      </c>
    </row>
    <row r="23" spans="1:14" x14ac:dyDescent="0.25">
      <c r="A23" s="55" t="s">
        <v>35</v>
      </c>
      <c r="B23" s="10" t="s">
        <v>17</v>
      </c>
      <c r="C23" s="49">
        <v>470</v>
      </c>
      <c r="D23" s="31">
        <f t="shared" si="5"/>
        <v>6.5983433946370909</v>
      </c>
      <c r="E23" s="51">
        <v>896884.37</v>
      </c>
      <c r="F23" s="31">
        <f t="shared" si="0"/>
        <v>4.9554875368244744</v>
      </c>
      <c r="G23" s="51">
        <v>0</v>
      </c>
      <c r="H23" s="65">
        <f t="shared" si="1"/>
        <v>0</v>
      </c>
      <c r="I23" s="64">
        <v>0</v>
      </c>
      <c r="J23" s="31">
        <f t="shared" si="2"/>
        <v>0</v>
      </c>
      <c r="K23" s="51">
        <f t="shared" si="6"/>
        <v>470</v>
      </c>
      <c r="L23" s="65">
        <f t="shared" si="3"/>
        <v>6.2284654121388821</v>
      </c>
      <c r="M23" s="51">
        <f t="shared" si="7"/>
        <v>896884.37</v>
      </c>
      <c r="N23" s="31">
        <f t="shared" si="4"/>
        <v>4.4325222251730985</v>
      </c>
    </row>
    <row r="24" spans="1:14" x14ac:dyDescent="0.25">
      <c r="A24" s="55" t="s">
        <v>36</v>
      </c>
      <c r="B24" s="10" t="s">
        <v>22</v>
      </c>
      <c r="C24" s="49">
        <v>1174</v>
      </c>
      <c r="D24" s="31">
        <f t="shared" si="5"/>
        <v>16.481819458093501</v>
      </c>
      <c r="E24" s="52">
        <v>2262040.94</v>
      </c>
      <c r="F24" s="31">
        <f t="shared" si="0"/>
        <v>12.498284127703908</v>
      </c>
      <c r="G24" s="51">
        <v>129</v>
      </c>
      <c r="H24" s="65">
        <f t="shared" si="1"/>
        <v>30.49645390070922</v>
      </c>
      <c r="I24" s="64">
        <v>569549.71</v>
      </c>
      <c r="J24" s="31">
        <f t="shared" si="2"/>
        <v>26.672247134570064</v>
      </c>
      <c r="K24" s="51">
        <f t="shared" si="6"/>
        <v>1303</v>
      </c>
      <c r="L24" s="65">
        <f t="shared" si="3"/>
        <v>17.267426451099922</v>
      </c>
      <c r="M24" s="51">
        <f t="shared" si="7"/>
        <v>2831590.65</v>
      </c>
      <c r="N24" s="31">
        <f t="shared" si="4"/>
        <v>13.994098803079089</v>
      </c>
    </row>
    <row r="25" spans="1:14" ht="15.75" thickBot="1" x14ac:dyDescent="0.3">
      <c r="A25" s="56"/>
      <c r="B25" s="57" t="s">
        <v>53</v>
      </c>
      <c r="C25" s="63">
        <f>SUM(C11:C24)</f>
        <v>7123</v>
      </c>
      <c r="D25" s="58">
        <f t="shared" ref="D25:N25" si="9">SUM(D11:D24)</f>
        <v>99.999999999999972</v>
      </c>
      <c r="E25" s="63">
        <f t="shared" si="9"/>
        <v>18098811.940000001</v>
      </c>
      <c r="F25" s="58">
        <f t="shared" si="9"/>
        <v>105.08334697907249</v>
      </c>
      <c r="G25" s="63">
        <f>SUM(G11:G24)</f>
        <v>423</v>
      </c>
      <c r="H25" s="58">
        <f t="shared" si="9"/>
        <v>100</v>
      </c>
      <c r="I25" s="63">
        <f t="shared" si="9"/>
        <v>2135364.5499999998</v>
      </c>
      <c r="J25" s="59">
        <f t="shared" si="9"/>
        <v>100</v>
      </c>
      <c r="K25" s="63">
        <f>SUM(K11:K24)</f>
        <v>7546</v>
      </c>
      <c r="L25" s="58">
        <f t="shared" si="9"/>
        <v>100</v>
      </c>
      <c r="M25" s="63">
        <f>SUM(M11:M24)</f>
        <v>20234176.489999998</v>
      </c>
      <c r="N25" s="59">
        <f t="shared" si="9"/>
        <v>100.00000000000001</v>
      </c>
    </row>
    <row r="28" spans="1:14" x14ac:dyDescent="0.25">
      <c r="B28" t="s">
        <v>63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32"/>
      <c r="J31" s="14"/>
      <c r="K31" s="14"/>
      <c r="L31" s="14"/>
      <c r="M31" s="32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I16:I24 I11:I14 E15 E12:E13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osiguranja&amp;RKvartalno izvješće</oddHeader>
    <oddFooter>&amp;CU izvješće su uključeni podatci zaključno s 31.03.2020.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2020-08-07T14:26:10Z</cp:lastPrinted>
  <dcterms:created xsi:type="dcterms:W3CDTF">2018-01-08T12:56:16Z</dcterms:created>
  <dcterms:modified xsi:type="dcterms:W3CDTF">2021-11-24T10:00:37Z</dcterms:modified>
</cp:coreProperties>
</file>