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C11" i="25" l="1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C25" i="24" l="1"/>
  <c r="G34" i="25" l="1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G22" i="23"/>
  <c r="H20" i="23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11" i="25"/>
  <c r="G22" i="25"/>
  <c r="G25" i="25"/>
  <c r="G16" i="25"/>
  <c r="E36" i="25"/>
  <c r="F11" i="25" l="1"/>
  <c r="G36" i="25"/>
  <c r="H32" i="25" s="1"/>
  <c r="F15" i="25"/>
  <c r="H11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27" i="25" l="1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<sst xmlns="http://schemas.openxmlformats.org/spreadsheetml/2006/main" count="298" uniqueCount="85">
  <si>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</si>
  <si>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</si>
  <si>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</si>
  <si>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</si>
  <si>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</si>
  <si>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</si>
  <si>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</si>
  <si>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</si>
  <si>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</si>
  <si>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</si>
  <si>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</si>
  <si>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</si>
  <si>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</si>
  <si>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</si>
  <si>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</si>
  <si>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</si>
  <si>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</si>
  <si>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</si>
  <si>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</si>
  <si>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</si>
  <si>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</si>
  <si>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</si>
  <si>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</si>
  <si>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</si>
  <si>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</si>
  <si>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</si>
  <si>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</si>
  <si>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</si>
  <si>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</si>
  <si>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</si>
  <si>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</si>
  <si>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</si>
  <si>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</si>
  <si>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</si>
  <si>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</si>
  <si>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</si>
  <si>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</si>
  <si>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</si>
  <si>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</si>
  <si>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</si>
  <si>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</si>
  <si>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</si>
  <si>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</si>
  <si>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</si>
  <si>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</si>
  <si>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</si>
  <si>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</si>
  <si>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</si>
  <si>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</si>
  <si>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</si>
  <si>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</si>
  <si>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</si>
  <si>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</si>
  <si>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</si>
  <si>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</si>
  <si>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</si>
  <si>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</si>
  <si>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</si>
  <si>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</si>
  <si>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</si>
  <si>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</si>
  <si>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</si>
  <si>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</si>
  <si>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</si>
  <si>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</si>
  <si>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</si>
  <si>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</si>
  <si>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</si>
  <si>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</si>
  <si>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</si>
  <si>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</si>
  <si>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</si>
  <si>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</si>
  <si>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</si>
  <si>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</si>
  <si>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</si>
  <si>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</si>
  <si>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</si>
  <si>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</si>
  <si>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</si>
  <si>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</si>
  <si>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</si>
  <si>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*Atos osiguranje a.d. je krajem 2019. godine pripojeno Grawe osiguranju a.d.</t>
  </si>
  <si>
    <t>Grawe osiguranje a.d.*</t>
  </si>
  <si>
    <t>I-III-2020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</si>
</sst>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4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168" fontId="22" fillId="3" borderId="2" xfId="6" applyNumberFormat="1" applyFont="1" applyFill="1" applyBorder="1" applyAlignment="1">
      <alignment horizontal="right" vertical="center"/>
    </xf>
    <xf numFmtId="164" fontId="3" fillId="0" borderId="6" xfId="6" applyNumberFormat="1" applyFont="1" applyBorder="1" applyAlignment="1">
      <alignment horizontal="right" vertical="center"/>
    </xf>
    <xf numFmtId="164" fontId="3" fillId="0" borderId="4" xfId="6" applyNumberFormat="1" applyFont="1" applyFill="1" applyBorder="1" applyAlignment="1">
      <alignment horizontal="right" vertical="center"/>
    </xf>
    <xf numFmtId="164" fontId="3" fillId="0" borderId="4" xfId="6" applyNumberFormat="1" applyFont="1" applyBorder="1" applyAlignment="1">
      <alignment horizontal="right" vertical="center"/>
    </xf>
    <xf numFmtId="164" fontId="21" fillId="0" borderId="6" xfId="6" applyNumberFormat="1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3" t="s">
        <v>58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4" t="s">
        <v>59</v>
      </c>
      <c r="B8" s="77" t="s">
        <v>10</v>
      </c>
      <c r="C8" s="72" t="s">
        <v>78</v>
      </c>
      <c r="D8" s="72"/>
      <c r="E8" s="72" t="s">
        <v>77</v>
      </c>
      <c r="F8" s="72"/>
      <c r="G8" s="72" t="s">
        <v>79</v>
      </c>
      <c r="H8" s="73"/>
      <c r="I8" s="1"/>
      <c r="J8" s="1"/>
      <c r="K8" s="1"/>
      <c r="L8" s="1"/>
      <c r="M8" s="1"/>
    </row>
    <row r="9" spans="1:13" ht="21.75" customHeight="1" x14ac:dyDescent="0.25">
      <c r="A9" s="75"/>
      <c r="B9" s="78"/>
      <c r="C9" s="78" t="s">
        <v>84</v>
      </c>
      <c r="D9" s="78"/>
      <c r="E9" s="78" t="s">
        <v>84</v>
      </c>
      <c r="F9" s="78"/>
      <c r="G9" s="78" t="s">
        <v>84</v>
      </c>
      <c r="H9" s="80"/>
      <c r="I9" s="1"/>
      <c r="J9" s="1"/>
      <c r="K9" s="1"/>
      <c r="L9" s="1"/>
      <c r="M9" s="1"/>
    </row>
    <row r="10" spans="1:13" ht="18.75" customHeight="1" thickBot="1" x14ac:dyDescent="0.3">
      <c r="A10" s="76"/>
      <c r="B10" s="79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65" t="s">
        <v>76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63</v>
      </c>
      <c r="C11" s="60">
        <f>FBiH!C11</f>
        <v>14320965</v>
      </c>
      <c r="D11" s="70">
        <f t="shared" ref="D11:D27" si="0">C11/C$36*100</f>
        <v>9.799695851965657</v>
      </c>
      <c r="E11" s="60">
        <f>FBiH!E11</f>
        <v>855843</v>
      </c>
      <c r="F11" s="68">
        <f t="shared" ref="F11:F35" si="1">E11/E$36*100</f>
        <v>2.176599446423912</v>
      </c>
      <c r="G11" s="60">
        <f t="shared" ref="G11:G35" si="2">C11+E11</f>
        <v>15176808</v>
      </c>
      <c r="H11" s="68">
        <f t="shared" ref="H11:H35" si="3">G11/G$36*100</f>
        <v>8.1834637476552015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0">
        <f>FBiH!C12</f>
        <v>8852020</v>
      </c>
      <c r="D12" s="70">
        <f t="shared" si="0"/>
        <v>6.0573504422025355</v>
      </c>
      <c r="E12" s="60">
        <f>FBiH!E12</f>
        <v>0</v>
      </c>
      <c r="F12" s="68">
        <f t="shared" si="1"/>
        <v>0</v>
      </c>
      <c r="G12" s="60">
        <f t="shared" si="2"/>
        <v>8852020</v>
      </c>
      <c r="H12" s="68">
        <f t="shared" si="3"/>
        <v>4.7730843510386896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0">
        <f>RS!C11</f>
        <v>3556003.05</v>
      </c>
      <c r="D13" s="70">
        <f t="shared" si="0"/>
        <v>2.4333380005231646</v>
      </c>
      <c r="E13" s="60">
        <f>RS!E11</f>
        <v>0</v>
      </c>
      <c r="F13" s="68">
        <f t="shared" si="1"/>
        <v>0</v>
      </c>
      <c r="G13" s="60">
        <f t="shared" si="2"/>
        <v>3556003.05</v>
      </c>
      <c r="H13" s="68">
        <f t="shared" si="3"/>
        <v>1.9174270404044329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0">
        <f>FBiH!C13</f>
        <v>2116065</v>
      </c>
      <c r="D14" s="70">
        <f t="shared" si="0"/>
        <v>1.4480025195920601</v>
      </c>
      <c r="E14" s="60">
        <f>FBiH!E13</f>
        <v>0</v>
      </c>
      <c r="F14" s="68">
        <f t="shared" si="1"/>
        <v>0</v>
      </c>
      <c r="G14" s="60">
        <f t="shared" si="2"/>
        <v>2116065</v>
      </c>
      <c r="H14" s="68">
        <f t="shared" si="3"/>
        <v>1.1410002165924482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24</v>
      </c>
      <c r="C15" s="60">
        <f>FBiH!C14</f>
        <v>9362936</v>
      </c>
      <c r="D15" s="70">
        <f t="shared" si="0"/>
        <v>6.4069652486002102</v>
      </c>
      <c r="E15" s="60">
        <f>FBiH!E14</f>
        <v>0</v>
      </c>
      <c r="F15" s="68">
        <f t="shared" si="1"/>
        <v>0</v>
      </c>
      <c r="G15" s="60">
        <f t="shared" si="2"/>
        <v>9362936</v>
      </c>
      <c r="H15" s="68">
        <f t="shared" si="3"/>
        <v>5.0485745966883018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0">
        <f>FBiH!C15</f>
        <v>9352191</v>
      </c>
      <c r="D16" s="70">
        <f t="shared" si="0"/>
        <v>6.3996125505153145</v>
      </c>
      <c r="E16" s="60">
        <f>FBiH!E15</f>
        <v>1141642</v>
      </c>
      <c r="F16" s="68">
        <f t="shared" si="1"/>
        <v>2.903449984651727</v>
      </c>
      <c r="G16" s="60">
        <f t="shared" si="2"/>
        <v>10493833</v>
      </c>
      <c r="H16" s="68">
        <f t="shared" si="3"/>
        <v>5.6583638621143395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0">
        <f>RS!C12</f>
        <v>5636350.4300000006</v>
      </c>
      <c r="D17" s="70">
        <f t="shared" si="0"/>
        <v>3.8568993031611947</v>
      </c>
      <c r="E17" s="60">
        <f>RS!E12</f>
        <v>0</v>
      </c>
      <c r="F17" s="68">
        <f t="shared" si="1"/>
        <v>0</v>
      </c>
      <c r="G17" s="60">
        <f t="shared" si="2"/>
        <v>5636350.4300000006</v>
      </c>
      <c r="H17" s="68">
        <f t="shared" si="3"/>
        <v>3.0391680129962642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0">
        <f>RS!C13</f>
        <v>5666523.3600000003</v>
      </c>
      <c r="D18" s="70">
        <f t="shared" si="0"/>
        <v>3.8775463431450676</v>
      </c>
      <c r="E18" s="60">
        <f>RS!E13</f>
        <v>0</v>
      </c>
      <c r="F18" s="68">
        <f t="shared" si="1"/>
        <v>0</v>
      </c>
      <c r="G18" s="60">
        <f t="shared" si="2"/>
        <v>5666523.3600000003</v>
      </c>
      <c r="H18" s="68">
        <f t="shared" si="3"/>
        <v>3.0554375130660767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0">
        <f>FBiH!C16</f>
        <v>14967546</v>
      </c>
      <c r="D19" s="70">
        <f t="shared" si="0"/>
        <v>10.242144886905677</v>
      </c>
      <c r="E19" s="60">
        <f>FBiH!E16</f>
        <v>0</v>
      </c>
      <c r="F19" s="68">
        <f t="shared" si="1"/>
        <v>0</v>
      </c>
      <c r="G19" s="60">
        <f t="shared" si="2"/>
        <v>14967546</v>
      </c>
      <c r="H19" s="68">
        <f t="shared" si="3"/>
        <v>8.0706279003043075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0">
        <f>RS!C14</f>
        <v>2473798.7999999998</v>
      </c>
      <c r="D20" s="70">
        <f t="shared" si="0"/>
        <v>1.6927962493419695</v>
      </c>
      <c r="E20" s="60">
        <f>RS!E14</f>
        <v>0</v>
      </c>
      <c r="F20" s="68">
        <f t="shared" si="1"/>
        <v>0</v>
      </c>
      <c r="G20" s="60">
        <f t="shared" si="2"/>
        <v>2473798.7999999998</v>
      </c>
      <c r="H20" s="68">
        <f t="shared" si="3"/>
        <v>1.333893319253491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83</v>
      </c>
      <c r="C21" s="60">
        <f>RS!C15</f>
        <v>2011164.37</v>
      </c>
      <c r="D21" s="70">
        <f t="shared" si="0"/>
        <v>1.3762200476231961</v>
      </c>
      <c r="E21" s="60">
        <f>RS!E15</f>
        <v>4949272.78</v>
      </c>
      <c r="F21" s="68">
        <f t="shared" si="1"/>
        <v>12.587103467749266</v>
      </c>
      <c r="G21" s="60">
        <f t="shared" si="2"/>
        <v>6960437.1500000004</v>
      </c>
      <c r="H21" s="68">
        <f t="shared" si="3"/>
        <v>3.753126815919229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0">
        <f>FBiH!C17</f>
        <v>5812716</v>
      </c>
      <c r="D22" s="70">
        <f t="shared" si="0"/>
        <v>3.9775845324567447</v>
      </c>
      <c r="E22" s="60">
        <f>FBiH!E17</f>
        <v>7254404</v>
      </c>
      <c r="F22" s="68">
        <f t="shared" si="1"/>
        <v>18.449565785471648</v>
      </c>
      <c r="G22" s="60">
        <f t="shared" si="2"/>
        <v>13067120</v>
      </c>
      <c r="H22" s="68">
        <f t="shared" si="3"/>
        <v>7.0459020636131271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0">
        <f>RS!C16</f>
        <v>853974.96</v>
      </c>
      <c r="D23" s="70">
        <f t="shared" si="0"/>
        <v>0.58436668710485207</v>
      </c>
      <c r="E23" s="60">
        <f>RS!E16</f>
        <v>0</v>
      </c>
      <c r="F23" s="68">
        <f t="shared" si="1"/>
        <v>0</v>
      </c>
      <c r="G23" s="60">
        <f t="shared" si="2"/>
        <v>853974.96</v>
      </c>
      <c r="H23" s="68">
        <f t="shared" si="3"/>
        <v>0.46047054997106762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0">
        <f>RS!C17</f>
        <v>2560531.23</v>
      </c>
      <c r="D24" s="70">
        <f t="shared" si="0"/>
        <v>1.7521464002921256</v>
      </c>
      <c r="E24" s="60">
        <f>RS!E17</f>
        <v>0</v>
      </c>
      <c r="F24" s="68">
        <f t="shared" si="1"/>
        <v>0</v>
      </c>
      <c r="G24" s="60">
        <f t="shared" si="2"/>
        <v>2560531.23</v>
      </c>
      <c r="H24" s="68">
        <f t="shared" si="3"/>
        <v>1.3806601819990065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0">
        <f>RS!C18</f>
        <v>3540671.3</v>
      </c>
      <c r="D25" s="70">
        <f t="shared" si="0"/>
        <v>2.4228466344121258</v>
      </c>
      <c r="E25" s="60">
        <f>RS!E18</f>
        <v>0</v>
      </c>
      <c r="F25" s="68">
        <f t="shared" si="1"/>
        <v>0</v>
      </c>
      <c r="G25" s="60">
        <f t="shared" si="2"/>
        <v>3540671.3</v>
      </c>
      <c r="H25" s="68">
        <f t="shared" si="3"/>
        <v>1.9091600306146859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0">
        <f>RS!C19</f>
        <v>5223563.38</v>
      </c>
      <c r="D26" s="70">
        <f t="shared" si="0"/>
        <v>3.5744331745427562</v>
      </c>
      <c r="E26" s="60">
        <f>RS!E19</f>
        <v>0</v>
      </c>
      <c r="F26" s="68">
        <f t="shared" si="1"/>
        <v>0</v>
      </c>
      <c r="G26" s="60">
        <f t="shared" si="2"/>
        <v>5223563.38</v>
      </c>
      <c r="H26" s="68">
        <f t="shared" si="3"/>
        <v>2.8165897304498593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0">
        <f>RS!C20</f>
        <v>2432477.2200000002</v>
      </c>
      <c r="D27" s="70">
        <f t="shared" si="0"/>
        <v>1.6645202975382565</v>
      </c>
      <c r="E27" s="60">
        <f>RS!E20</f>
        <v>0</v>
      </c>
      <c r="F27" s="68">
        <f t="shared" si="1"/>
        <v>0</v>
      </c>
      <c r="G27" s="60">
        <f t="shared" si="2"/>
        <v>2432477.2200000002</v>
      </c>
      <c r="H27" s="68">
        <f t="shared" si="3"/>
        <v>1.3116123724347772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66</v>
      </c>
      <c r="C28" s="60">
        <f>RS!C21</f>
        <v>1783830.6800000002</v>
      </c>
      <c r="D28" s="70">
        <f t="shared" ref="D28:D35" si="4">C28/C$36*100</f>
        <v>1.2206578338404626</v>
      </c>
      <c r="E28" s="60">
        <f>RS!E21</f>
        <v>0</v>
      </c>
      <c r="F28" s="68">
        <f t="shared" si="1"/>
        <v>0</v>
      </c>
      <c r="G28" s="60">
        <f t="shared" si="2"/>
        <v>1783830.6800000002</v>
      </c>
      <c r="H28" s="68">
        <f t="shared" si="3"/>
        <v>0.96185665007655929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0">
        <f>FBiH!C18</f>
        <v>15444093</v>
      </c>
      <c r="D29" s="70">
        <f t="shared" si="4"/>
        <v>10.568241323784525</v>
      </c>
      <c r="E29" s="60">
        <f>FBiH!E18</f>
        <v>1269987</v>
      </c>
      <c r="F29" s="68">
        <f t="shared" si="1"/>
        <v>3.2298599172576803</v>
      </c>
      <c r="G29" s="60">
        <f t="shared" si="2"/>
        <v>16714080</v>
      </c>
      <c r="H29" s="68">
        <f t="shared" si="3"/>
        <v>9.01237386381964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0">
        <f>RS!C22</f>
        <v>771363.05</v>
      </c>
      <c r="D30" s="70">
        <f t="shared" si="4"/>
        <v>0.52783616756584328</v>
      </c>
      <c r="E30" s="60">
        <f>RS!E22</f>
        <v>0</v>
      </c>
      <c r="F30" s="68">
        <f t="shared" si="1"/>
        <v>0</v>
      </c>
      <c r="G30" s="60">
        <f t="shared" si="2"/>
        <v>771363.05</v>
      </c>
      <c r="H30" s="68">
        <f t="shared" si="3"/>
        <v>0.41592550659899935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0">
        <f>RS!C23</f>
        <v>2850936.53</v>
      </c>
      <c r="D31" s="70">
        <f t="shared" si="4"/>
        <v>1.9508678980263106</v>
      </c>
      <c r="E31" s="60">
        <f>RS!E23</f>
        <v>0</v>
      </c>
      <c r="F31" s="68">
        <f t="shared" si="1"/>
        <v>0</v>
      </c>
      <c r="G31" s="60">
        <f t="shared" si="2"/>
        <v>2850936.53</v>
      </c>
      <c r="H31" s="68">
        <f t="shared" si="3"/>
        <v>1.5372491857392483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0">
        <f>FBiH!C19</f>
        <v>9271068</v>
      </c>
      <c r="D32" s="70">
        <f t="shared" si="4"/>
        <v>6.3441008774821768</v>
      </c>
      <c r="E32" s="60">
        <f>FBiH!E19</f>
        <v>6053602</v>
      </c>
      <c r="F32" s="68">
        <f t="shared" si="1"/>
        <v>15.395658738893333</v>
      </c>
      <c r="G32" s="60">
        <f t="shared" si="2"/>
        <v>15324670</v>
      </c>
      <c r="H32" s="68">
        <f t="shared" si="3"/>
        <v>8.2631921936272246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0">
        <f>FBiH!C20</f>
        <v>7635433</v>
      </c>
      <c r="D33" s="70">
        <f t="shared" si="4"/>
        <v>5.2248518935743293</v>
      </c>
      <c r="E33" s="60">
        <f>FBiH!E20</f>
        <v>8836198</v>
      </c>
      <c r="F33" s="68">
        <f t="shared" si="1"/>
        <v>22.472420380013716</v>
      </c>
      <c r="G33" s="60">
        <f t="shared" si="2"/>
        <v>16471631</v>
      </c>
      <c r="H33" s="68">
        <f t="shared" si="3"/>
        <v>8.8816433042609209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68</v>
      </c>
      <c r="C34" s="60">
        <f>FBiH!C21</f>
        <v>77205</v>
      </c>
      <c r="D34" s="70">
        <f t="shared" si="4"/>
        <v>5.2830624071143847E-2</v>
      </c>
      <c r="E34" s="60">
        <f>FBiH!E21</f>
        <v>8372161</v>
      </c>
      <c r="F34" s="68">
        <f t="shared" si="1"/>
        <v>21.292270893109912</v>
      </c>
      <c r="G34" s="60">
        <f t="shared" si="2"/>
        <v>8449366</v>
      </c>
      <c r="H34" s="68">
        <f t="shared" si="3"/>
        <v>4.5559698950972054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0">
        <f>RS!C24</f>
        <v>9563404.9900000002</v>
      </c>
      <c r="D35" s="70">
        <f t="shared" si="4"/>
        <v>6.5441442117322861</v>
      </c>
      <c r="E35" s="60">
        <f>RS!E24</f>
        <v>587078.48</v>
      </c>
      <c r="F35" s="68">
        <f t="shared" si="1"/>
        <v>1.4930713864288097</v>
      </c>
      <c r="G35" s="60">
        <f t="shared" si="2"/>
        <v>10150483.470000001</v>
      </c>
      <c r="H35" s="68">
        <f t="shared" si="3"/>
        <v>5.4732268799815058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10">
        <f>SUM(C11:C35)</f>
        <v>146136831.35000002</v>
      </c>
      <c r="D36" s="10">
        <f>SUM(D11:D35)</f>
        <v>99.999999999999986</v>
      </c>
      <c r="E36" s="10">
        <f>SUM(E11:E35)</f>
        <v>39320188.259999998</v>
      </c>
      <c r="F36" s="26">
        <f>SUM(F11:F35)</f>
        <v>100</v>
      </c>
      <c r="G36" s="10">
        <f>SUM(G11:G35)+0.4</f>
        <v>185457020.00999999</v>
      </c>
      <c r="H36" s="26">
        <f>SUM(H11:H35)</f>
        <v>99.9999997843166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1"/>
      <c r="F37" s="18"/>
      <c r="G37" s="51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59"/>
      <c r="D38" s="21"/>
      <c r="E38" s="59"/>
      <c r="F38" s="18"/>
      <c r="G38" s="5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6" t="s">
        <v>82</v>
      </c>
      <c r="C39" s="35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2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6"/>
      <c r="C41" s="38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4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6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62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4" t="s">
        <v>59</v>
      </c>
      <c r="B8" s="77" t="s">
        <v>10</v>
      </c>
      <c r="C8" s="72" t="s">
        <v>78</v>
      </c>
      <c r="D8" s="72"/>
      <c r="E8" s="72" t="s">
        <v>77</v>
      </c>
      <c r="F8" s="72"/>
      <c r="G8" s="72" t="s">
        <v>79</v>
      </c>
      <c r="H8" s="73"/>
    </row>
    <row r="9" spans="1:8" s="27" customFormat="1" ht="21.75" customHeight="1" x14ac:dyDescent="0.25">
      <c r="A9" s="75"/>
      <c r="B9" s="78"/>
      <c r="C9" s="78" t="s">
        <v>84</v>
      </c>
      <c r="D9" s="78"/>
      <c r="E9" s="78" t="s">
        <v>84</v>
      </c>
      <c r="F9" s="78"/>
      <c r="G9" s="78" t="s">
        <v>84</v>
      </c>
      <c r="H9" s="80"/>
    </row>
    <row r="10" spans="1:8" ht="19.5" customHeight="1" thickBot="1" x14ac:dyDescent="0.3">
      <c r="A10" s="76"/>
      <c r="B10" s="79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65" t="s">
        <v>76</v>
      </c>
    </row>
    <row r="11" spans="1:8" ht="16.5" customHeight="1" x14ac:dyDescent="0.25">
      <c r="A11" s="15" t="s">
        <v>27</v>
      </c>
      <c r="B11" s="7" t="s">
        <v>63</v>
      </c>
      <c r="C11" s="60">
        <v>14320965</v>
      </c>
      <c r="D11" s="69">
        <f>C11/C22*100</f>
        <v>14.731648293088368</v>
      </c>
      <c r="E11" s="60">
        <v>855843</v>
      </c>
      <c r="F11" s="68">
        <f>E11/E22*100</f>
        <v>2.5332912895595605</v>
      </c>
      <c r="G11" s="60">
        <f>C11+E11</f>
        <v>15176808</v>
      </c>
      <c r="H11" s="68">
        <f>G11/G22*100</f>
        <v>11.585696711643621</v>
      </c>
    </row>
    <row r="12" spans="1:8" ht="16.5" customHeight="1" x14ac:dyDescent="0.25">
      <c r="A12" s="15" t="s">
        <v>28</v>
      </c>
      <c r="B12" s="7" t="s">
        <v>0</v>
      </c>
      <c r="C12" s="60">
        <v>8852020</v>
      </c>
      <c r="D12" s="69">
        <f>C12/C22*100</f>
        <v>9.1058699831599395</v>
      </c>
      <c r="E12" s="60">
        <v>0</v>
      </c>
      <c r="F12" s="68">
        <f>E12/E22*100</f>
        <v>0</v>
      </c>
      <c r="G12" s="60">
        <f>C12+E12+0.4</f>
        <v>8852020.4000000004</v>
      </c>
      <c r="H12" s="68">
        <f>G12/G22*100</f>
        <v>6.7574699264616287</v>
      </c>
    </row>
    <row r="13" spans="1:8" ht="16.5" customHeight="1" x14ac:dyDescent="0.25">
      <c r="A13" s="15" t="s">
        <v>29</v>
      </c>
      <c r="B13" s="7" t="s">
        <v>1</v>
      </c>
      <c r="C13" s="60">
        <v>2116065</v>
      </c>
      <c r="D13" s="69">
        <f>C13/C22*100</f>
        <v>2.1767475407777361</v>
      </c>
      <c r="E13" s="60">
        <v>0</v>
      </c>
      <c r="F13" s="68">
        <f>E13/E22*100</f>
        <v>0</v>
      </c>
      <c r="G13" s="60">
        <f t="shared" ref="G13:G21" si="0">C13+E13</f>
        <v>2116065</v>
      </c>
      <c r="H13" s="68">
        <f>G13/G22*100</f>
        <v>1.6153651882612048</v>
      </c>
    </row>
    <row r="14" spans="1:8" x14ac:dyDescent="0.25">
      <c r="A14" s="15" t="s">
        <v>30</v>
      </c>
      <c r="B14" s="7" t="s">
        <v>24</v>
      </c>
      <c r="C14" s="60">
        <v>9362936</v>
      </c>
      <c r="D14" s="69">
        <f>C14/C22*100</f>
        <v>9.6314375562467767</v>
      </c>
      <c r="E14" s="60">
        <v>0</v>
      </c>
      <c r="F14" s="68">
        <f>E14/E22*100</f>
        <v>0</v>
      </c>
      <c r="G14" s="60">
        <f t="shared" si="0"/>
        <v>9362936</v>
      </c>
      <c r="H14" s="68">
        <f>G14/G22*100</f>
        <v>7.1474935194890579</v>
      </c>
    </row>
    <row r="15" spans="1:8" ht="16.5" customHeight="1" x14ac:dyDescent="0.25">
      <c r="A15" s="15" t="s">
        <v>31</v>
      </c>
      <c r="B15" s="7" t="s">
        <v>2</v>
      </c>
      <c r="C15" s="60">
        <v>9352191</v>
      </c>
      <c r="D15" s="69">
        <f>C15/C22*100</f>
        <v>9.620384421146646</v>
      </c>
      <c r="E15" s="60">
        <v>1141642</v>
      </c>
      <c r="F15" s="68">
        <f>E15/E22*100</f>
        <v>3.3792549969975285</v>
      </c>
      <c r="G15" s="60">
        <f t="shared" si="0"/>
        <v>10493833</v>
      </c>
      <c r="H15" s="68">
        <f>G15/G22*100</f>
        <v>8.0107995357546411</v>
      </c>
    </row>
    <row r="16" spans="1:8" ht="16.5" customHeight="1" x14ac:dyDescent="0.25">
      <c r="A16" s="15" t="s">
        <v>32</v>
      </c>
      <c r="B16" s="7" t="s">
        <v>3</v>
      </c>
      <c r="C16" s="60">
        <v>14967546</v>
      </c>
      <c r="D16" s="69">
        <f>C16/C22*100</f>
        <v>15.396771340661861</v>
      </c>
      <c r="E16" s="60">
        <v>0</v>
      </c>
      <c r="F16" s="68">
        <f>E16/E22*100</f>
        <v>0</v>
      </c>
      <c r="G16" s="60">
        <f t="shared" si="0"/>
        <v>14967546</v>
      </c>
      <c r="H16" s="68">
        <f>G16/G22*100</f>
        <v>11.425949941092663</v>
      </c>
    </row>
    <row r="17" spans="1:8" ht="16.5" customHeight="1" x14ac:dyDescent="0.25">
      <c r="A17" s="15" t="s">
        <v>33</v>
      </c>
      <c r="B17" s="7" t="s">
        <v>4</v>
      </c>
      <c r="C17" s="60">
        <v>5812716</v>
      </c>
      <c r="D17" s="69">
        <f>C17/C22*100</f>
        <v>5.9794076544148691</v>
      </c>
      <c r="E17" s="60">
        <v>7254404</v>
      </c>
      <c r="F17" s="68">
        <f>E17/E22*100</f>
        <v>21.473002015727225</v>
      </c>
      <c r="G17" s="60">
        <f t="shared" si="0"/>
        <v>13067120</v>
      </c>
      <c r="H17" s="68">
        <f>G17/G22*100</f>
        <v>9.975199608155588</v>
      </c>
    </row>
    <row r="18" spans="1:8" ht="16.5" customHeight="1" x14ac:dyDescent="0.25">
      <c r="A18" s="15" t="s">
        <v>34</v>
      </c>
      <c r="B18" s="7" t="s">
        <v>5</v>
      </c>
      <c r="C18" s="60">
        <v>15444093</v>
      </c>
      <c r="D18" s="69">
        <f>C18/C22*100</f>
        <v>15.88698431158431</v>
      </c>
      <c r="E18" s="60">
        <v>1269987</v>
      </c>
      <c r="F18" s="68">
        <f>E18/E22*100</f>
        <v>3.7591555985781011</v>
      </c>
      <c r="G18" s="60">
        <f t="shared" si="0"/>
        <v>16714080</v>
      </c>
      <c r="H18" s="68">
        <f>G18/G22*100</f>
        <v>12.75922194536219</v>
      </c>
    </row>
    <row r="19" spans="1:8" ht="16.5" customHeight="1" x14ac:dyDescent="0.25">
      <c r="A19" s="15" t="s">
        <v>35</v>
      </c>
      <c r="B19" s="7" t="s">
        <v>6</v>
      </c>
      <c r="C19" s="60">
        <v>9271068</v>
      </c>
      <c r="D19" s="69">
        <f>C19/C22*100</f>
        <v>9.5369350513255338</v>
      </c>
      <c r="E19" s="60">
        <v>6053602</v>
      </c>
      <c r="F19" s="68">
        <f>E19/E22*100</f>
        <v>17.918633694568204</v>
      </c>
      <c r="G19" s="60">
        <f t="shared" si="0"/>
        <v>15324670</v>
      </c>
      <c r="H19" s="68">
        <f>G19/G22*100</f>
        <v>11.698571848970065</v>
      </c>
    </row>
    <row r="20" spans="1:8" ht="16.5" customHeight="1" x14ac:dyDescent="0.25">
      <c r="A20" s="15" t="s">
        <v>36</v>
      </c>
      <c r="B20" s="7" t="s">
        <v>7</v>
      </c>
      <c r="C20" s="60">
        <v>7635433</v>
      </c>
      <c r="D20" s="69">
        <f>C20/C22*100</f>
        <v>7.8543948345269037</v>
      </c>
      <c r="E20" s="60">
        <v>8836198</v>
      </c>
      <c r="F20" s="68">
        <f>E20/E22*100</f>
        <v>26.155104880478792</v>
      </c>
      <c r="G20" s="60">
        <f t="shared" si="0"/>
        <v>16471631</v>
      </c>
      <c r="H20" s="68">
        <f>G20/G22*100</f>
        <v>12.574140828038882</v>
      </c>
    </row>
    <row r="21" spans="1:8" ht="16.5" customHeight="1" x14ac:dyDescent="0.25">
      <c r="A21" s="15" t="s">
        <v>37</v>
      </c>
      <c r="B21" s="7" t="s">
        <v>68</v>
      </c>
      <c r="C21" s="60">
        <v>77205</v>
      </c>
      <c r="D21" s="69">
        <f>C21/C22*100</f>
        <v>7.9419013067058494E-2</v>
      </c>
      <c r="E21" s="60">
        <v>8372161</v>
      </c>
      <c r="F21" s="68">
        <f>E21/E22*100</f>
        <v>24.781557524090587</v>
      </c>
      <c r="G21" s="60">
        <f t="shared" si="0"/>
        <v>8449366</v>
      </c>
      <c r="H21" s="68">
        <f>G21/G22*100</f>
        <v>6.4500909467704552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97212238</v>
      </c>
      <c r="D22" s="10">
        <f t="shared" si="1"/>
        <v>100</v>
      </c>
      <c r="E22" s="10">
        <f t="shared" si="1"/>
        <v>33783837</v>
      </c>
      <c r="F22" s="26">
        <f t="shared" si="1"/>
        <v>100</v>
      </c>
      <c r="G22" s="10">
        <f t="shared" si="1"/>
        <v>130996075.40000001</v>
      </c>
      <c r="H22" s="26">
        <f t="shared" si="1"/>
        <v>99.999999999999986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48" t="s">
        <v>81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0"/>
      <c r="C29" s="53"/>
      <c r="D29" s="18"/>
    </row>
    <row r="30" spans="1:8" x14ac:dyDescent="0.25">
      <c r="A30" s="18"/>
      <c r="B30" s="40"/>
      <c r="C30" s="18"/>
      <c r="D30" s="18"/>
    </row>
    <row r="31" spans="1:8" x14ac:dyDescent="0.25">
      <c r="A31" s="18"/>
      <c r="B31" s="40"/>
      <c r="C31" s="18"/>
      <c r="D31" s="18"/>
    </row>
    <row r="32" spans="1:8" x14ac:dyDescent="0.25">
      <c r="A32" s="18"/>
      <c r="B32" s="40"/>
      <c r="C32" s="18"/>
      <c r="D32" s="18"/>
    </row>
    <row r="33" spans="1:8" x14ac:dyDescent="0.25">
      <c r="A33" s="18"/>
      <c r="B33" s="40"/>
      <c r="C33" s="18"/>
      <c r="D33" s="18"/>
    </row>
    <row r="34" spans="1:8" x14ac:dyDescent="0.25">
      <c r="A34" s="18"/>
      <c r="B34" s="40"/>
      <c r="C34" s="18"/>
      <c r="D34" s="18"/>
    </row>
    <row r="35" spans="1:8" x14ac:dyDescent="0.25">
      <c r="A35" s="18"/>
      <c r="B35" s="40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2"/>
      <c r="C42" s="6"/>
      <c r="D42" s="40"/>
      <c r="E42" s="16"/>
      <c r="F42" s="16"/>
      <c r="G42" s="16"/>
      <c r="H42" s="16"/>
    </row>
    <row r="43" spans="1:8" x14ac:dyDescent="0.25">
      <c r="A43" s="16"/>
      <c r="B43" s="42"/>
      <c r="C43" s="6"/>
      <c r="D43" s="40"/>
      <c r="E43" s="16"/>
      <c r="F43" s="16"/>
      <c r="G43" s="16"/>
      <c r="H43" s="16"/>
    </row>
    <row r="44" spans="1:8" x14ac:dyDescent="0.25">
      <c r="A44" s="16"/>
      <c r="B44" s="42"/>
      <c r="C44" s="6"/>
      <c r="D44" s="40"/>
      <c r="E44" s="16"/>
      <c r="F44" s="16"/>
      <c r="G44" s="16"/>
      <c r="H44" s="16"/>
    </row>
    <row r="45" spans="1:8" x14ac:dyDescent="0.25">
      <c r="A45" s="16"/>
      <c r="B45" s="42"/>
      <c r="C45" s="6"/>
      <c r="D45" s="40"/>
      <c r="E45" s="16"/>
      <c r="F45" s="16"/>
      <c r="G45" s="16"/>
      <c r="H45" s="16"/>
    </row>
    <row r="46" spans="1:8" x14ac:dyDescent="0.25">
      <c r="A46" s="16"/>
      <c r="B46" s="42"/>
      <c r="C46" s="6"/>
      <c r="D46" s="40"/>
      <c r="E46" s="16"/>
      <c r="F46" s="16"/>
      <c r="G46" s="16"/>
      <c r="H46" s="16"/>
    </row>
    <row r="47" spans="1:8" x14ac:dyDescent="0.25">
      <c r="A47" s="16"/>
      <c r="B47" s="42"/>
      <c r="C47" s="6"/>
      <c r="D47" s="40"/>
      <c r="E47" s="16"/>
      <c r="F47" s="16"/>
      <c r="G47" s="16"/>
      <c r="H47" s="16"/>
    </row>
    <row r="48" spans="1:8" x14ac:dyDescent="0.25">
      <c r="A48" s="16"/>
      <c r="B48" s="42"/>
      <c r="C48" s="6"/>
      <c r="D48" s="40"/>
      <c r="E48" s="16"/>
      <c r="F48" s="16"/>
      <c r="G48" s="16"/>
      <c r="H48" s="16"/>
    </row>
    <row r="49" spans="1:8" x14ac:dyDescent="0.25">
      <c r="A49" s="16"/>
      <c r="B49" s="42"/>
      <c r="C49" s="6"/>
      <c r="D49" s="18"/>
      <c r="E49" s="16"/>
      <c r="F49" s="16"/>
      <c r="G49" s="16"/>
      <c r="H49" s="16"/>
    </row>
    <row r="50" spans="1:8" x14ac:dyDescent="0.25">
      <c r="A50" s="16"/>
      <c r="B50" s="42"/>
      <c r="C50" s="6"/>
      <c r="D50" s="18"/>
      <c r="E50" s="16"/>
      <c r="F50" s="16"/>
      <c r="G50" s="16"/>
      <c r="H50" s="16"/>
    </row>
    <row r="51" spans="1:8" x14ac:dyDescent="0.25">
      <c r="A51" s="16"/>
      <c r="B51" s="42"/>
      <c r="C51" s="6"/>
      <c r="D51" s="18"/>
      <c r="E51" s="16"/>
      <c r="F51" s="16"/>
      <c r="G51" s="16"/>
      <c r="H51" s="16"/>
    </row>
    <row r="52" spans="1:8" x14ac:dyDescent="0.25">
      <c r="A52" s="16"/>
      <c r="B52" s="42"/>
      <c r="C52" s="6"/>
      <c r="D52" s="18"/>
      <c r="E52" s="16"/>
      <c r="F52" s="16"/>
      <c r="G52" s="16"/>
      <c r="H52" s="16"/>
    </row>
    <row r="53" spans="1:8" x14ac:dyDescent="0.25">
      <c r="A53" s="16"/>
      <c r="B53" s="42"/>
      <c r="C53" s="6"/>
      <c r="D53" s="18"/>
      <c r="E53" s="16"/>
      <c r="F53" s="16"/>
      <c r="G53" s="16"/>
      <c r="H53" s="16"/>
    </row>
    <row r="54" spans="1:8" x14ac:dyDescent="0.25">
      <c r="A54" s="16"/>
      <c r="B54" s="42"/>
      <c r="C54" s="6"/>
      <c r="D54" s="18"/>
      <c r="E54" s="16"/>
      <c r="F54" s="16"/>
      <c r="G54" s="16"/>
      <c r="H54" s="16"/>
    </row>
    <row r="55" spans="1:8" x14ac:dyDescent="0.25">
      <c r="A55" s="16"/>
      <c r="B55" s="43"/>
      <c r="C55" s="18"/>
      <c r="D55" s="18"/>
      <c r="E55" s="16"/>
      <c r="F55" s="16"/>
      <c r="G55" s="16"/>
      <c r="H55" s="16"/>
    </row>
    <row r="56" spans="1:8" x14ac:dyDescent="0.25">
      <c r="A56" s="16"/>
      <c r="B56" s="41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4" t="s">
        <v>59</v>
      </c>
      <c r="B7" s="77" t="s">
        <v>10</v>
      </c>
      <c r="C7" s="72" t="s">
        <v>54</v>
      </c>
      <c r="D7" s="72"/>
      <c r="E7" s="72"/>
      <c r="F7" s="72"/>
      <c r="G7" s="72"/>
      <c r="H7" s="72" t="s">
        <v>55</v>
      </c>
      <c r="I7" s="72"/>
      <c r="J7" s="72"/>
      <c r="K7" s="72"/>
      <c r="L7" s="73"/>
    </row>
    <row r="8" spans="1:12" s="27" customFormat="1" ht="21.75" customHeight="1" x14ac:dyDescent="0.25">
      <c r="A8" s="75"/>
      <c r="B8" s="78"/>
      <c r="C8" s="81" t="s">
        <v>26</v>
      </c>
      <c r="D8" s="81"/>
      <c r="E8" s="82" t="s">
        <v>60</v>
      </c>
      <c r="F8" s="78" t="s">
        <v>57</v>
      </c>
      <c r="G8" s="78"/>
      <c r="H8" s="81" t="s">
        <v>26</v>
      </c>
      <c r="I8" s="81"/>
      <c r="J8" s="82" t="s">
        <v>61</v>
      </c>
      <c r="K8" s="78" t="s">
        <v>57</v>
      </c>
      <c r="L8" s="80"/>
    </row>
    <row r="9" spans="1:12" ht="19.5" customHeight="1" thickBot="1" x14ac:dyDescent="0.3">
      <c r="A9" s="76"/>
      <c r="B9" s="79"/>
      <c r="C9" s="49" t="s">
        <v>65</v>
      </c>
      <c r="D9" s="49" t="s">
        <v>74</v>
      </c>
      <c r="E9" s="83"/>
      <c r="F9" s="33" t="s">
        <v>67</v>
      </c>
      <c r="G9" s="33" t="s">
        <v>75</v>
      </c>
      <c r="H9" s="49" t="s">
        <v>65</v>
      </c>
      <c r="I9" s="49" t="s">
        <v>74</v>
      </c>
      <c r="J9" s="83"/>
      <c r="K9" s="33" t="s">
        <v>67</v>
      </c>
      <c r="L9" s="34" t="s">
        <v>75</v>
      </c>
    </row>
    <row r="10" spans="1:12" ht="16.5" customHeight="1" x14ac:dyDescent="0.25">
      <c r="A10" s="52" t="s">
        <v>27</v>
      </c>
      <c r="B10" s="7" t="s">
        <v>63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72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66</v>
      </c>
      <c r="C24" s="60">
        <v>1763207</v>
      </c>
      <c r="D24" s="60"/>
      <c r="E24" s="44">
        <f>IFERROR((D24-C24)/C24*100, "-")</f>
        <v>-100</v>
      </c>
      <c r="F24" s="44" t="s">
        <v>72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71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68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64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4" t="s">
        <v>59</v>
      </c>
      <c r="B8" s="77" t="s">
        <v>10</v>
      </c>
      <c r="C8" s="72" t="s">
        <v>78</v>
      </c>
      <c r="D8" s="72"/>
      <c r="E8" s="72" t="s">
        <v>77</v>
      </c>
      <c r="F8" s="72"/>
      <c r="G8" s="72" t="s">
        <v>79</v>
      </c>
      <c r="H8" s="73"/>
    </row>
    <row r="9" spans="1:8" ht="21" customHeight="1" x14ac:dyDescent="0.25">
      <c r="A9" s="75"/>
      <c r="B9" s="78"/>
      <c r="C9" s="78" t="s">
        <v>84</v>
      </c>
      <c r="D9" s="78"/>
      <c r="E9" s="78" t="s">
        <v>84</v>
      </c>
      <c r="F9" s="78"/>
      <c r="G9" s="78" t="s">
        <v>84</v>
      </c>
      <c r="H9" s="80"/>
    </row>
    <row r="10" spans="1:8" ht="18.75" customHeight="1" thickBot="1" x14ac:dyDescent="0.3">
      <c r="A10" s="76"/>
      <c r="B10" s="79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65" t="s">
        <v>76</v>
      </c>
    </row>
    <row r="11" spans="1:8" x14ac:dyDescent="0.25">
      <c r="A11" s="15" t="s">
        <v>27</v>
      </c>
      <c r="B11" s="7" t="s">
        <v>12</v>
      </c>
      <c r="C11" s="60">
        <v>3556003.05</v>
      </c>
      <c r="D11" s="69">
        <f t="shared" ref="D11:D24" si="0">C11/C$25*100</f>
        <v>7.2683344030288186</v>
      </c>
      <c r="E11" s="60">
        <v>0</v>
      </c>
      <c r="F11" s="71">
        <f t="shared" ref="F11:F24" si="1">E11/E$25*100</f>
        <v>0</v>
      </c>
      <c r="G11" s="60">
        <f t="shared" ref="G11:G24" si="2">C11+E11</f>
        <v>3556003.05</v>
      </c>
      <c r="H11" s="71">
        <f t="shared" ref="H11:H24" si="3">G11/G$25*100</f>
        <v>6.5294553288872885</v>
      </c>
    </row>
    <row r="12" spans="1:8" x14ac:dyDescent="0.25">
      <c r="A12" s="15" t="s">
        <v>28</v>
      </c>
      <c r="B12" s="7" t="s">
        <v>13</v>
      </c>
      <c r="C12" s="60">
        <v>5636350.4300000006</v>
      </c>
      <c r="D12" s="69">
        <f t="shared" si="0"/>
        <v>11.520484983244119</v>
      </c>
      <c r="E12" s="60">
        <v>0</v>
      </c>
      <c r="F12" s="71">
        <f t="shared" si="1"/>
        <v>0</v>
      </c>
      <c r="G12" s="60">
        <f t="shared" si="2"/>
        <v>5636350.4300000006</v>
      </c>
      <c r="H12" s="71">
        <f t="shared" si="3"/>
        <v>10.349343865337705</v>
      </c>
    </row>
    <row r="13" spans="1:8" x14ac:dyDescent="0.25">
      <c r="A13" s="15" t="s">
        <v>29</v>
      </c>
      <c r="B13" s="7" t="s">
        <v>14</v>
      </c>
      <c r="C13" s="60">
        <v>5666523.3600000003</v>
      </c>
      <c r="D13" s="69">
        <f t="shared" si="0"/>
        <v>11.582157299627305</v>
      </c>
      <c r="E13" s="60">
        <v>0</v>
      </c>
      <c r="F13" s="71">
        <f t="shared" si="1"/>
        <v>0</v>
      </c>
      <c r="G13" s="60">
        <f t="shared" si="2"/>
        <v>5666523.3600000003</v>
      </c>
      <c r="H13" s="71">
        <f t="shared" si="3"/>
        <v>10.404746742052517</v>
      </c>
    </row>
    <row r="14" spans="1:8" x14ac:dyDescent="0.25">
      <c r="A14" s="15" t="s">
        <v>30</v>
      </c>
      <c r="B14" s="7" t="s">
        <v>23</v>
      </c>
      <c r="C14" s="60">
        <v>2473798.7999999998</v>
      </c>
      <c r="D14" s="69">
        <f t="shared" si="0"/>
        <v>5.0563502537522877</v>
      </c>
      <c r="E14" s="60">
        <v>0</v>
      </c>
      <c r="F14" s="71">
        <f t="shared" si="1"/>
        <v>0</v>
      </c>
      <c r="G14" s="60">
        <f t="shared" si="2"/>
        <v>2473798.7999999998</v>
      </c>
      <c r="H14" s="71">
        <f t="shared" si="3"/>
        <v>4.5423354620730656</v>
      </c>
    </row>
    <row r="15" spans="1:8" x14ac:dyDescent="0.25">
      <c r="A15" s="15" t="s">
        <v>31</v>
      </c>
      <c r="B15" s="7" t="s">
        <v>16</v>
      </c>
      <c r="C15" s="60">
        <v>2011164.37</v>
      </c>
      <c r="D15" s="69">
        <f t="shared" si="0"/>
        <v>4.1107431504078109</v>
      </c>
      <c r="E15" s="60">
        <v>4949272.78</v>
      </c>
      <c r="F15" s="71">
        <f t="shared" si="1"/>
        <v>89.395931500198927</v>
      </c>
      <c r="G15" s="60">
        <f t="shared" si="2"/>
        <v>6960437.1500000004</v>
      </c>
      <c r="H15" s="71">
        <f t="shared" si="3"/>
        <v>12.780603053884491</v>
      </c>
    </row>
    <row r="16" spans="1:8" x14ac:dyDescent="0.25">
      <c r="A16" s="15" t="s">
        <v>32</v>
      </c>
      <c r="B16" s="7" t="s">
        <v>17</v>
      </c>
      <c r="C16" s="60">
        <v>853974.96</v>
      </c>
      <c r="D16" s="69">
        <f t="shared" si="0"/>
        <v>1.7454921983526308</v>
      </c>
      <c r="E16" s="60">
        <v>0</v>
      </c>
      <c r="F16" s="71">
        <f t="shared" si="1"/>
        <v>0</v>
      </c>
      <c r="G16" s="60">
        <f t="shared" si="2"/>
        <v>853974.96</v>
      </c>
      <c r="H16" s="71">
        <f t="shared" si="3"/>
        <v>1.5680502167477919</v>
      </c>
    </row>
    <row r="17" spans="1:8" x14ac:dyDescent="0.25">
      <c r="A17" s="15" t="s">
        <v>33</v>
      </c>
      <c r="B17" s="7" t="s">
        <v>18</v>
      </c>
      <c r="C17" s="60">
        <v>2560531.23</v>
      </c>
      <c r="D17" s="69">
        <f t="shared" si="0"/>
        <v>5.2336280276921299</v>
      </c>
      <c r="E17" s="60">
        <v>0</v>
      </c>
      <c r="F17" s="71">
        <f t="shared" si="1"/>
        <v>0</v>
      </c>
      <c r="G17" s="60">
        <f t="shared" si="2"/>
        <v>2560531.23</v>
      </c>
      <c r="H17" s="71">
        <f t="shared" si="3"/>
        <v>4.7015916604756081</v>
      </c>
    </row>
    <row r="18" spans="1:8" x14ac:dyDescent="0.25">
      <c r="A18" s="15" t="s">
        <v>34</v>
      </c>
      <c r="B18" s="7" t="s">
        <v>19</v>
      </c>
      <c r="C18" s="60">
        <v>3540671.3</v>
      </c>
      <c r="D18" s="69">
        <f t="shared" si="0"/>
        <v>7.2369968916665499</v>
      </c>
      <c r="E18" s="60">
        <v>0</v>
      </c>
      <c r="F18" s="71">
        <f t="shared" si="1"/>
        <v>0</v>
      </c>
      <c r="G18" s="60">
        <f t="shared" si="2"/>
        <v>3540671.3</v>
      </c>
      <c r="H18" s="71">
        <f t="shared" si="3"/>
        <v>6.5013035035566924</v>
      </c>
    </row>
    <row r="19" spans="1:8" x14ac:dyDescent="0.25">
      <c r="A19" s="15" t="s">
        <v>35</v>
      </c>
      <c r="B19" s="7" t="s">
        <v>11</v>
      </c>
      <c r="C19" s="60">
        <v>5223563.38</v>
      </c>
      <c r="D19" s="69">
        <f t="shared" si="0"/>
        <v>10.676764020563903</v>
      </c>
      <c r="E19" s="60">
        <v>0</v>
      </c>
      <c r="F19" s="71">
        <f t="shared" si="1"/>
        <v>0</v>
      </c>
      <c r="G19" s="60">
        <f t="shared" si="2"/>
        <v>5223563.38</v>
      </c>
      <c r="H19" s="71">
        <f t="shared" si="3"/>
        <v>9.591393277157481</v>
      </c>
    </row>
    <row r="20" spans="1:8" x14ac:dyDescent="0.25">
      <c r="A20" s="15" t="s">
        <v>36</v>
      </c>
      <c r="B20" s="7" t="s">
        <v>15</v>
      </c>
      <c r="C20" s="60">
        <v>2432477.2200000002</v>
      </c>
      <c r="D20" s="69">
        <f t="shared" si="0"/>
        <v>4.9718905226219938</v>
      </c>
      <c r="E20" s="60">
        <v>0</v>
      </c>
      <c r="F20" s="71">
        <f t="shared" si="1"/>
        <v>0</v>
      </c>
      <c r="G20" s="60">
        <f t="shared" si="2"/>
        <v>2432477.2200000002</v>
      </c>
      <c r="H20" s="71">
        <f t="shared" si="3"/>
        <v>4.4664616771141246</v>
      </c>
    </row>
    <row r="21" spans="1:8" x14ac:dyDescent="0.25">
      <c r="A21" s="15" t="s">
        <v>37</v>
      </c>
      <c r="B21" s="7" t="s">
        <v>66</v>
      </c>
      <c r="C21" s="60">
        <v>1783830.6800000002</v>
      </c>
      <c r="D21" s="69">
        <f t="shared" si="0"/>
        <v>3.6460817716740408</v>
      </c>
      <c r="E21" s="60">
        <v>0</v>
      </c>
      <c r="F21" s="71">
        <f t="shared" si="1"/>
        <v>0</v>
      </c>
      <c r="G21" s="60">
        <f t="shared" si="2"/>
        <v>1783830.6800000002</v>
      </c>
      <c r="H21" s="71">
        <f t="shared" si="3"/>
        <v>3.2754310318599522</v>
      </c>
    </row>
    <row r="22" spans="1:8" x14ac:dyDescent="0.25">
      <c r="A22" s="15" t="s">
        <v>38</v>
      </c>
      <c r="B22" s="7" t="s">
        <v>22</v>
      </c>
      <c r="C22" s="60">
        <v>771363.05</v>
      </c>
      <c r="D22" s="69">
        <f t="shared" si="0"/>
        <v>1.5766366098983631</v>
      </c>
      <c r="E22" s="60">
        <v>0</v>
      </c>
      <c r="F22" s="71">
        <f t="shared" si="1"/>
        <v>0</v>
      </c>
      <c r="G22" s="60">
        <f t="shared" si="2"/>
        <v>771363.05</v>
      </c>
      <c r="H22" s="71">
        <f t="shared" si="3"/>
        <v>1.4163600273990915</v>
      </c>
    </row>
    <row r="23" spans="1:8" x14ac:dyDescent="0.25">
      <c r="A23" s="15" t="s">
        <v>39</v>
      </c>
      <c r="B23" s="7" t="s">
        <v>20</v>
      </c>
      <c r="C23" s="60">
        <v>2850936.53</v>
      </c>
      <c r="D23" s="69">
        <f t="shared" si="0"/>
        <v>5.8272053680748677</v>
      </c>
      <c r="E23" s="60">
        <v>0</v>
      </c>
      <c r="F23" s="71">
        <f t="shared" si="1"/>
        <v>0</v>
      </c>
      <c r="G23" s="60">
        <f t="shared" si="2"/>
        <v>2850936.53</v>
      </c>
      <c r="H23" s="71">
        <f t="shared" si="3"/>
        <v>5.2348275455297868</v>
      </c>
    </row>
    <row r="24" spans="1:8" x14ac:dyDescent="0.25">
      <c r="A24" s="15" t="s">
        <v>40</v>
      </c>
      <c r="B24" s="7" t="s">
        <v>25</v>
      </c>
      <c r="C24" s="60">
        <v>9563404.9900000002</v>
      </c>
      <c r="D24" s="69">
        <f t="shared" si="0"/>
        <v>19.547234499395181</v>
      </c>
      <c r="E24" s="60">
        <v>587078.48</v>
      </c>
      <c r="F24" s="71">
        <f t="shared" si="1"/>
        <v>10.604068499801077</v>
      </c>
      <c r="G24" s="60">
        <f t="shared" si="2"/>
        <v>10150483.470000001</v>
      </c>
      <c r="H24" s="71">
        <f t="shared" si="3"/>
        <v>18.63809660792441</v>
      </c>
    </row>
    <row r="25" spans="1:8" x14ac:dyDescent="0.25">
      <c r="A25" s="3"/>
      <c r="B25" s="4" t="s">
        <v>56</v>
      </c>
      <c r="C25" s="67">
        <f t="shared" ref="C25:H25" si="4">SUM(C11:C24)</f>
        <v>48924593.350000001</v>
      </c>
      <c r="D25" s="29">
        <f t="shared" si="4"/>
        <v>100</v>
      </c>
      <c r="E25" s="67">
        <f t="shared" si="4"/>
        <v>5536351.2599999998</v>
      </c>
      <c r="F25" s="30">
        <f t="shared" si="4"/>
        <v>100</v>
      </c>
      <c r="G25" s="67">
        <f t="shared" si="4"/>
        <v>54460944.609999999</v>
      </c>
      <c r="H25" s="30">
        <f t="shared" si="4"/>
        <v>100</v>
      </c>
    </row>
    <row r="26" spans="1:8" x14ac:dyDescent="0.25">
      <c r="C26" s="31"/>
      <c r="D26" s="31"/>
      <c r="E26" s="31"/>
      <c r="F26" s="31"/>
      <c r="G26" s="31"/>
      <c r="H26" s="31"/>
    </row>
    <row r="27" spans="1:8" x14ac:dyDescent="0.25">
      <c r="D27" s="47"/>
    </row>
    <row r="28" spans="1:8" x14ac:dyDescent="0.25">
      <c r="B28" s="48" t="s">
        <v>80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6"/>
    </row>
    <row r="32" spans="1:8" x14ac:dyDescent="0.25">
      <c r="C32" s="6"/>
      <c r="D32" s="6"/>
      <c r="E32" s="18"/>
      <c r="G32" s="18"/>
    </row>
    <row r="33" spans="2:3" x14ac:dyDescent="0.25">
      <c r="C33" s="37"/>
    </row>
    <row r="35" spans="2:3" x14ac:dyDescent="0.25">
      <c r="C35" s="50"/>
    </row>
    <row r="36" spans="2:3" x14ac:dyDescent="0.25">
      <c r="C36" s="50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4" t="s">
        <v>59</v>
      </c>
      <c r="B7" s="77" t="s">
        <v>10</v>
      </c>
      <c r="C7" s="72" t="s">
        <v>54</v>
      </c>
      <c r="D7" s="72"/>
      <c r="E7" s="72"/>
      <c r="F7" s="72"/>
      <c r="G7" s="72"/>
      <c r="H7" s="72" t="s">
        <v>55</v>
      </c>
      <c r="I7" s="72"/>
      <c r="J7" s="72"/>
      <c r="K7" s="72"/>
      <c r="L7" s="73"/>
    </row>
    <row r="8" spans="1:12" ht="21" customHeight="1" x14ac:dyDescent="0.25">
      <c r="A8" s="75"/>
      <c r="B8" s="78"/>
      <c r="C8" s="81" t="s">
        <v>26</v>
      </c>
      <c r="D8" s="81"/>
      <c r="E8" s="82" t="s">
        <v>60</v>
      </c>
      <c r="F8" s="78" t="s">
        <v>57</v>
      </c>
      <c r="G8" s="78"/>
      <c r="H8" s="81" t="s">
        <v>26</v>
      </c>
      <c r="I8" s="81"/>
      <c r="J8" s="82" t="s">
        <v>61</v>
      </c>
      <c r="K8" s="78" t="s">
        <v>57</v>
      </c>
      <c r="L8" s="80"/>
    </row>
    <row r="9" spans="1:12" ht="18.75" customHeight="1" thickBot="1" x14ac:dyDescent="0.3">
      <c r="A9" s="76"/>
      <c r="B9" s="79"/>
      <c r="C9" s="49" t="s">
        <v>65</v>
      </c>
      <c r="D9" s="49" t="s">
        <v>74</v>
      </c>
      <c r="E9" s="83"/>
      <c r="F9" s="33" t="s">
        <v>67</v>
      </c>
      <c r="G9" s="33" t="s">
        <v>75</v>
      </c>
      <c r="H9" s="61" t="s">
        <v>65</v>
      </c>
      <c r="I9" s="61" t="s">
        <v>74</v>
      </c>
      <c r="J9" s="83"/>
      <c r="K9" s="33" t="s">
        <v>67</v>
      </c>
      <c r="L9" s="34" t="s">
        <v>75</v>
      </c>
    </row>
    <row r="10" spans="1:12" x14ac:dyDescent="0.25">
      <c r="A10" s="15" t="s">
        <v>27</v>
      </c>
      <c r="B10" s="7" t="s">
        <v>63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72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0">
        <v>3457671</v>
      </c>
      <c r="D28" s="60"/>
      <c r="E28" s="44">
        <f t="shared" si="0"/>
        <v>-2.9023985855764547</v>
      </c>
      <c r="F28" s="44" t="s">
        <v>72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72</v>
      </c>
      <c r="G32" s="45" t="s">
        <v>72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72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2021-11-23T08:55:40Z</dcterms:modified>
</cp:coreProperties>
</file>