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43" r:id="rId1"/>
  </sheets>
  <calcPr calcId="145621"/>
</workbook>
</file>

<file path=xl/calcChain.xml><?xml version="1.0" encoding="utf-8"?>
<calcChain xmlns="http://schemas.openxmlformats.org/spreadsheetml/2006/main">
  <c r="R35" i="43" l="1"/>
  <c r="L35" i="43" l="1"/>
  <c r="I35" i="43"/>
  <c r="F35" i="43" l="1"/>
  <c r="G16" i="43" s="1"/>
  <c r="R16" i="43" l="1"/>
  <c r="R25" i="43"/>
  <c r="R27" i="43"/>
  <c r="R17" i="43"/>
  <c r="R18" i="43"/>
  <c r="R24" i="43"/>
  <c r="R23" i="43"/>
  <c r="R14" i="43"/>
  <c r="R31" i="43"/>
  <c r="R21" i="43"/>
  <c r="R15" i="43"/>
  <c r="R33" i="43"/>
  <c r="R28" i="43"/>
  <c r="R26" i="43"/>
  <c r="R22" i="43"/>
  <c r="R30" i="43"/>
  <c r="R32" i="43"/>
  <c r="R12" i="43"/>
  <c r="R34" i="43"/>
  <c r="R29" i="43"/>
  <c r="R13" i="43"/>
  <c r="R10" i="43"/>
  <c r="R20" i="43"/>
  <c r="R19" i="43"/>
  <c r="R11" i="43"/>
  <c r="O32" i="43" l="1"/>
  <c r="O11" i="43" l="1"/>
  <c r="O18" i="43" l="1"/>
  <c r="O14" i="43"/>
  <c r="O21" i="43"/>
  <c r="O15" i="43"/>
  <c r="O20" i="43"/>
  <c r="O26" i="43"/>
  <c r="O12" i="43"/>
  <c r="O13" i="43"/>
  <c r="O10" i="43"/>
  <c r="O16" i="43"/>
  <c r="O25" i="43"/>
  <c r="O27" i="43"/>
  <c r="O17" i="43"/>
  <c r="O24" i="43"/>
  <c r="O23" i="43"/>
  <c r="O31" i="43"/>
  <c r="O33" i="43"/>
  <c r="O28" i="43"/>
  <c r="O22" i="43"/>
  <c r="O30" i="43"/>
  <c r="O34" i="43"/>
  <c r="O29" i="43"/>
  <c r="O19" i="43"/>
  <c r="C35" i="43" l="1"/>
  <c r="O35" i="43" s="1"/>
  <c r="G20" i="43" l="1"/>
  <c r="H20" i="43" s="1"/>
  <c r="G19" i="43"/>
  <c r="H19" i="43" s="1"/>
  <c r="J14" i="43"/>
  <c r="K14" i="43" s="1"/>
  <c r="J32" i="43"/>
  <c r="K32" i="43" s="1"/>
  <c r="S14" i="43"/>
  <c r="T14" i="43" s="1"/>
  <c r="S32" i="43"/>
  <c r="T32" i="43" s="1"/>
  <c r="D14" i="43"/>
  <c r="E14" i="43" s="1"/>
  <c r="D34" i="43"/>
  <c r="E34" i="43" s="1"/>
  <c r="D32" i="43"/>
  <c r="E32" i="43" s="1"/>
  <c r="G14" i="43"/>
  <c r="H14" i="43" s="1"/>
  <c r="G32" i="43"/>
  <c r="H32" i="43" s="1"/>
  <c r="M18" i="43"/>
  <c r="N18" i="43" s="1"/>
  <c r="M32" i="43"/>
  <c r="N32" i="43" s="1"/>
  <c r="P14" i="43"/>
  <c r="Q14" i="43" s="1"/>
  <c r="P32" i="43"/>
  <c r="Q32" i="43" s="1"/>
  <c r="S19" i="43"/>
  <c r="T19" i="43" s="1"/>
  <c r="S31" i="43"/>
  <c r="T31" i="43" s="1"/>
  <c r="S27" i="43"/>
  <c r="T27" i="43" s="1"/>
  <c r="S10" i="43"/>
  <c r="T10" i="43" s="1"/>
  <c r="S11" i="43"/>
  <c r="T11" i="43" s="1"/>
  <c r="S29" i="43"/>
  <c r="T29" i="43" s="1"/>
  <c r="S28" i="43"/>
  <c r="T28" i="43" s="1"/>
  <c r="S24" i="43"/>
  <c r="T24" i="43" s="1"/>
  <c r="S30" i="43"/>
  <c r="T30" i="43" s="1"/>
  <c r="S12" i="43"/>
  <c r="T12" i="43" s="1"/>
  <c r="S20" i="43"/>
  <c r="T20" i="43" s="1"/>
  <c r="S21" i="43"/>
  <c r="T21" i="43" s="1"/>
  <c r="S18" i="43"/>
  <c r="T18" i="43" s="1"/>
  <c r="S34" i="43"/>
  <c r="T34" i="43" s="1"/>
  <c r="S22" i="43"/>
  <c r="T22" i="43" s="1"/>
  <c r="S33" i="43"/>
  <c r="T33" i="43" s="1"/>
  <c r="S23" i="43"/>
  <c r="T23" i="43" s="1"/>
  <c r="S17" i="43"/>
  <c r="T17" i="43" s="1"/>
  <c r="S25" i="43"/>
  <c r="T25" i="43" s="1"/>
  <c r="S16" i="43"/>
  <c r="T16" i="43" s="1"/>
  <c r="S13" i="43"/>
  <c r="T13" i="43" s="1"/>
  <c r="S26" i="43"/>
  <c r="T26" i="43" s="1"/>
  <c r="S15" i="43"/>
  <c r="T15" i="43" s="1"/>
  <c r="P11" i="43"/>
  <c r="P19" i="43"/>
  <c r="Q19" i="43" s="1"/>
  <c r="P29" i="43"/>
  <c r="Q29" i="43" s="1"/>
  <c r="P30" i="43"/>
  <c r="Q30" i="43" s="1"/>
  <c r="P28" i="43"/>
  <c r="Q28" i="43" s="1"/>
  <c r="P31" i="43"/>
  <c r="Q31" i="43" s="1"/>
  <c r="P24" i="43"/>
  <c r="Q24" i="43" s="1"/>
  <c r="P27" i="43"/>
  <c r="Q27" i="43" s="1"/>
  <c r="P10" i="43"/>
  <c r="Q10" i="43" s="1"/>
  <c r="P12" i="43"/>
  <c r="Q12" i="43" s="1"/>
  <c r="P20" i="43"/>
  <c r="Q20" i="43" s="1"/>
  <c r="P21" i="43"/>
  <c r="Q21" i="43" s="1"/>
  <c r="P18" i="43"/>
  <c r="Q18" i="43" s="1"/>
  <c r="P34" i="43"/>
  <c r="Q34" i="43" s="1"/>
  <c r="P22" i="43"/>
  <c r="Q22" i="43" s="1"/>
  <c r="P33" i="43"/>
  <c r="Q33" i="43" s="1"/>
  <c r="P23" i="43"/>
  <c r="Q23" i="43" s="1"/>
  <c r="P17" i="43"/>
  <c r="Q17" i="43" s="1"/>
  <c r="P25" i="43"/>
  <c r="Q25" i="43" s="1"/>
  <c r="P16" i="43"/>
  <c r="Q16" i="43" s="1"/>
  <c r="P13" i="43"/>
  <c r="Q13" i="43" s="1"/>
  <c r="P26" i="43"/>
  <c r="Q26" i="43" s="1"/>
  <c r="P15" i="43"/>
  <c r="Q15" i="43" s="1"/>
  <c r="M34" i="43"/>
  <c r="N34" i="43" s="1"/>
  <c r="M22" i="43"/>
  <c r="N22" i="43" s="1"/>
  <c r="M33" i="43"/>
  <c r="N33" i="43" s="1"/>
  <c r="M23" i="43"/>
  <c r="N23" i="43" s="1"/>
  <c r="M17" i="43"/>
  <c r="N17" i="43" s="1"/>
  <c r="M25" i="43"/>
  <c r="N25" i="43" s="1"/>
  <c r="M16" i="43"/>
  <c r="N16" i="43" s="1"/>
  <c r="M13" i="43"/>
  <c r="N13" i="43" s="1"/>
  <c r="M26" i="43"/>
  <c r="N26" i="43" s="1"/>
  <c r="M15" i="43"/>
  <c r="N15" i="43" s="1"/>
  <c r="M14" i="43"/>
  <c r="N14" i="43" s="1"/>
  <c r="M11" i="43"/>
  <c r="M19" i="43"/>
  <c r="N19" i="43" s="1"/>
  <c r="M29" i="43"/>
  <c r="N29" i="43" s="1"/>
  <c r="M30" i="43"/>
  <c r="N30" i="43" s="1"/>
  <c r="M28" i="43"/>
  <c r="N28" i="43" s="1"/>
  <c r="M31" i="43"/>
  <c r="N31" i="43" s="1"/>
  <c r="M24" i="43"/>
  <c r="N24" i="43" s="1"/>
  <c r="M27" i="43"/>
  <c r="N27" i="43" s="1"/>
  <c r="M10" i="43"/>
  <c r="N10" i="43" s="1"/>
  <c r="M12" i="43"/>
  <c r="N12" i="43" s="1"/>
  <c r="M20" i="43"/>
  <c r="N20" i="43" s="1"/>
  <c r="M21" i="43"/>
  <c r="N21" i="43" s="1"/>
  <c r="J11" i="43"/>
  <c r="J19" i="43"/>
  <c r="K19" i="43" s="1"/>
  <c r="J29" i="43"/>
  <c r="K29" i="43" s="1"/>
  <c r="J30" i="43"/>
  <c r="K30" i="43" s="1"/>
  <c r="J28" i="43"/>
  <c r="K28" i="43" s="1"/>
  <c r="J31" i="43"/>
  <c r="K31" i="43" s="1"/>
  <c r="J24" i="43"/>
  <c r="K24" i="43" s="1"/>
  <c r="J27" i="43"/>
  <c r="K27" i="43" s="1"/>
  <c r="J10" i="43"/>
  <c r="K10" i="43" s="1"/>
  <c r="J12" i="43"/>
  <c r="K12" i="43" s="1"/>
  <c r="J20" i="43"/>
  <c r="K20" i="43" s="1"/>
  <c r="J21" i="43"/>
  <c r="K21" i="43" s="1"/>
  <c r="J18" i="43"/>
  <c r="K18" i="43" s="1"/>
  <c r="J34" i="43"/>
  <c r="K34" i="43" s="1"/>
  <c r="J22" i="43"/>
  <c r="K22" i="43" s="1"/>
  <c r="J33" i="43"/>
  <c r="K33" i="43" s="1"/>
  <c r="J23" i="43"/>
  <c r="K23" i="43" s="1"/>
  <c r="J17" i="43"/>
  <c r="K17" i="43" s="1"/>
  <c r="J25" i="43"/>
  <c r="K25" i="43" s="1"/>
  <c r="J16" i="43"/>
  <c r="K16" i="43" s="1"/>
  <c r="J13" i="43"/>
  <c r="K13" i="43" s="1"/>
  <c r="J26" i="43"/>
  <c r="K26" i="43" s="1"/>
  <c r="J15" i="43"/>
  <c r="K15" i="43" s="1"/>
  <c r="G11" i="43"/>
  <c r="G29" i="43"/>
  <c r="H29" i="43" s="1"/>
  <c r="G30" i="43"/>
  <c r="H30" i="43" s="1"/>
  <c r="G28" i="43"/>
  <c r="H28" i="43" s="1"/>
  <c r="G31" i="43"/>
  <c r="H31" i="43" s="1"/>
  <c r="G24" i="43"/>
  <c r="H24" i="43" s="1"/>
  <c r="G27" i="43"/>
  <c r="H27" i="43" s="1"/>
  <c r="G10" i="43"/>
  <c r="H10" i="43" s="1"/>
  <c r="G12" i="43"/>
  <c r="H12" i="43" s="1"/>
  <c r="G21" i="43"/>
  <c r="H21" i="43" s="1"/>
  <c r="G18" i="43"/>
  <c r="H18" i="43" s="1"/>
  <c r="G34" i="43"/>
  <c r="H34" i="43" s="1"/>
  <c r="G22" i="43"/>
  <c r="H22" i="43" s="1"/>
  <c r="G33" i="43"/>
  <c r="H33" i="43" s="1"/>
  <c r="G23" i="43"/>
  <c r="H23" i="43" s="1"/>
  <c r="G17" i="43"/>
  <c r="H17" i="43" s="1"/>
  <c r="G25" i="43"/>
  <c r="H25" i="43" s="1"/>
  <c r="H16" i="43"/>
  <c r="G13" i="43"/>
  <c r="H13" i="43" s="1"/>
  <c r="G26" i="43"/>
  <c r="H26" i="43" s="1"/>
  <c r="G15" i="43"/>
  <c r="H15" i="43" s="1"/>
  <c r="D11" i="43"/>
  <c r="D19" i="43"/>
  <c r="E19" i="43" s="1"/>
  <c r="D29" i="43"/>
  <c r="E29" i="43" s="1"/>
  <c r="D30" i="43"/>
  <c r="E30" i="43" s="1"/>
  <c r="D28" i="43"/>
  <c r="E28" i="43" s="1"/>
  <c r="D31" i="43"/>
  <c r="E31" i="43" s="1"/>
  <c r="D24" i="43"/>
  <c r="E24" i="43" s="1"/>
  <c r="D27" i="43"/>
  <c r="E27" i="43" s="1"/>
  <c r="D10" i="43"/>
  <c r="E10" i="43" s="1"/>
  <c r="D12" i="43"/>
  <c r="E12" i="43" s="1"/>
  <c r="D20" i="43"/>
  <c r="E20" i="43" s="1"/>
  <c r="D21" i="43"/>
  <c r="E21" i="43" s="1"/>
  <c r="D18" i="43"/>
  <c r="E18" i="43" s="1"/>
  <c r="D22" i="43"/>
  <c r="E22" i="43" s="1"/>
  <c r="D33" i="43"/>
  <c r="E33" i="43" s="1"/>
  <c r="D23" i="43"/>
  <c r="E23" i="43" s="1"/>
  <c r="D17" i="43"/>
  <c r="E17" i="43" s="1"/>
  <c r="D25" i="43"/>
  <c r="E25" i="43" s="1"/>
  <c r="D16" i="43"/>
  <c r="E16" i="43" s="1"/>
  <c r="D13" i="43"/>
  <c r="E13" i="43" s="1"/>
  <c r="D26" i="43"/>
  <c r="E26" i="43" s="1"/>
  <c r="D15" i="43"/>
  <c r="E15" i="43" s="1"/>
  <c r="T35" i="43" l="1"/>
  <c r="S35" i="43"/>
  <c r="P35" i="43"/>
  <c r="Q11" i="43"/>
  <c r="Q35" i="43" s="1"/>
  <c r="M35" i="43"/>
  <c r="N11" i="43"/>
  <c r="N35" i="43" s="1"/>
  <c r="J35" i="43"/>
  <c r="K11" i="43"/>
  <c r="K35" i="43" s="1"/>
  <c r="H11" i="43"/>
  <c r="H35" i="43" s="1"/>
  <c r="G35" i="43"/>
  <c r="D35" i="43"/>
  <c r="E11" i="43"/>
  <c r="E35" i="43" s="1"/>
</calcChain>
</file>

<file path=xl/sharedStrings.xml><?xml version="1.0" encoding="utf-8"?>
<sst xmlns="http://schemas.openxmlformats.org/spreadsheetml/2006/main" count="83" uniqueCount="64">
  <si>
    <t>Društvo za osiguranje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</si>
  <si>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</si>
  <si>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</si>
  <si>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</si>
  <si>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</si>
  <si>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</si>
  <si>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</si>
  <si>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</si>
  <si>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</si>
  <si>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</si>
  <si>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</si>
  <si>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</si>
  <si>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</si>
  <si>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</si>
  <si>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</si>
  <si>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</si>
  <si>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</si>
  <si>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Nešković osiguranje a.d.</t>
  </si>
  <si>
    <t>Sarajevo-osiguranje d.d.</t>
  </si>
  <si>
    <t>Triglav osiguranje d.d.</t>
  </si>
  <si>
    <t>Uniqa osiguranje d.d.</t>
  </si>
  <si>
    <t>ASA osiguranje d.d.</t>
  </si>
  <si>
    <t>Brčko-gas osiguranje d.d.</t>
  </si>
  <si>
    <t>Camelija osiguranje d.d.</t>
  </si>
  <si>
    <t>Central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</si>
  <si>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</si>
  <si>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</si>
  <si>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</si>
  <si>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</si>
  <si>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</si>
  <si>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</si>
  <si>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</si>
  <si>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</si>
  <si>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</si>
  <si>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</si>
  <si>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</si>
  <si>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</si>
  <si>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</si>
  <si>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</si>
  <si>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</si>
  <si>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</si>
  <si>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</si>
  <si>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</si>
  <si>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</si>
  <si>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</si>
  <si>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</si>
  <si>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</si>
  <si>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</si>
  <si>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</si>
  <si>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</si>
  <si>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</si>
  <si>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</si>
  <si>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Tržišni udio
(%)</t>
  </si>
  <si>
    <t>Ukupno:</t>
  </si>
  <si>
    <t>HHI INDEKS ZA TRŽIŠTE OSIGURANJA BOSNE I HERCEGOVINE</t>
  </si>
  <si>
    <t>Premium osiguranje a.d.</t>
  </si>
  <si>
    <t>Adriatic osiguranje d.d.*</t>
  </si>
  <si>
    <t>Vienna osiguranje d.d.***</t>
  </si>
  <si>
    <t>*Od 1. januara 2019. godine Bosna-Sunce osiguranje d.d. je nakon akvizicije Zovko osiguranja d.d. počelo poslovati pod novim imenom Adriatic osiguranje d.d.</t>
  </si>
  <si>
    <t xml:space="preserve">**VGT osiguranje d.d. je od 4. maja 2018. godine pripojeno Grawe osiguranju d.d. </t>
  </si>
  <si>
    <t>***Merkur BH osiguranje d.d. od 26. oktobra 2018. godine posluje pod novim nazivom Vienna osiguranje d.d.</t>
  </si>
  <si>
    <t>I-III-2020</t>
  </si>
  <si>
    <t>I-III-2021</t>
  </si>
  <si>
    <t>Grawe osiguranje d.d.**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</si>
</sst>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scheme val="major"/>
    </font>
    <font>
      <sz val="10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43" fontId="6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0" xfId="0" applyBorder="1"/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3" borderId="10" xfId="0" applyFont="1" applyFill="1" applyBorder="1"/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 applyBorder="1" applyAlignment="1">
      <alignment vertical="center"/>
    </xf>
    <xf numFmtId="164" fontId="4" fillId="0" borderId="13" xfId="10" applyNumberFormat="1" applyFont="1" applyBorder="1" applyAlignment="1">
      <alignment horizontal="left" vertical="center"/>
    </xf>
    <xf numFmtId="2" fontId="4" fillId="0" borderId="0" xfId="0" applyNumberFormat="1" applyFont="1"/>
    <xf numFmtId="1" fontId="4" fillId="0" borderId="0" xfId="0" applyNumberFormat="1" applyFont="1"/>
    <xf numFmtId="1" fontId="4" fillId="0" borderId="1" xfId="0" applyNumberFormat="1" applyFont="1" applyBorder="1"/>
    <xf numFmtId="1" fontId="3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/>
    <xf numFmtId="1" fontId="4" fillId="0" borderId="0" xfId="0" applyNumberFormat="1" applyFont="1" applyFill="1"/>
    <xf numFmtId="0" fontId="10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1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/>
    <xf numFmtId="164" fontId="4" fillId="0" borderId="0" xfId="10" applyNumberFormat="1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 indent="1"/>
    </xf>
    <xf numFmtId="0" fontId="12" fillId="0" borderId="0" xfId="0" applyFont="1" applyBorder="1" applyAlignment="1">
      <alignment vertical="center"/>
    </xf>
    <xf numFmtId="0" fontId="4" fillId="0" borderId="14" xfId="1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3" fontId="5" fillId="2" borderId="3" xfId="0" applyNumberFormat="1" applyFont="1" applyFill="1" applyBorder="1"/>
  </cellXfs>
  <cellStyles count="12">
    <cellStyle name="Comma" xfId="10" builtinId="3"/>
    <cellStyle name="Normal" xfId="0" builtinId="0"/>
    <cellStyle name="Normal 2" xfId="9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  <cellStyle name="Obično_12a Izvjestaji drustava za osiguranje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2"/>
  <sheetViews>
    <sheetView showGridLines="0" tabSelected="1" showRuler="0" view="pageLayout" zoomScale="70" zoomScaleNormal="70" zoomScalePageLayoutView="70" workbookViewId="0">
      <selection activeCell="F3" sqref="F3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37" t="s">
        <v>54</v>
      </c>
      <c r="G3" s="11"/>
      <c r="H3" s="11"/>
      <c r="I3" s="11"/>
    </row>
    <row r="4" spans="1:20" x14ac:dyDescent="0.25">
      <c r="F4" s="10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4"/>
      <c r="B7" s="39" t="s">
        <v>0</v>
      </c>
      <c r="C7" s="43" t="s">
        <v>11</v>
      </c>
      <c r="D7" s="43"/>
      <c r="E7" s="43"/>
      <c r="F7" s="43"/>
      <c r="G7" s="43"/>
      <c r="H7" s="43"/>
      <c r="I7" s="43" t="s">
        <v>12</v>
      </c>
      <c r="J7" s="43"/>
      <c r="K7" s="43"/>
      <c r="L7" s="43"/>
      <c r="M7" s="43"/>
      <c r="N7" s="43"/>
      <c r="O7" s="43" t="s">
        <v>13</v>
      </c>
      <c r="P7" s="43"/>
      <c r="Q7" s="43"/>
      <c r="R7" s="43"/>
      <c r="S7" s="43"/>
      <c r="T7" s="44"/>
    </row>
    <row r="8" spans="1:20" ht="15.75" customHeight="1" x14ac:dyDescent="0.25">
      <c r="A8" s="5"/>
      <c r="B8" s="40"/>
      <c r="C8" s="42" t="s">
        <v>61</v>
      </c>
      <c r="D8" s="42"/>
      <c r="E8" s="42"/>
      <c r="F8" s="42" t="s">
        <v>62</v>
      </c>
      <c r="G8" s="42"/>
      <c r="H8" s="42"/>
      <c r="I8" s="42" t="s">
        <v>61</v>
      </c>
      <c r="J8" s="42"/>
      <c r="K8" s="42"/>
      <c r="L8" s="42" t="s">
        <v>62</v>
      </c>
      <c r="M8" s="42"/>
      <c r="N8" s="42"/>
      <c r="O8" s="42" t="s">
        <v>61</v>
      </c>
      <c r="P8" s="42"/>
      <c r="Q8" s="42"/>
      <c r="R8" s="42" t="s">
        <v>62</v>
      </c>
      <c r="S8" s="42"/>
      <c r="T8" s="45"/>
    </row>
    <row r="9" spans="1:20" ht="30.75" customHeight="1" thickBot="1" x14ac:dyDescent="0.3">
      <c r="A9" s="6"/>
      <c r="B9" s="41"/>
      <c r="C9" s="21" t="s">
        <v>1</v>
      </c>
      <c r="D9" s="22" t="s">
        <v>52</v>
      </c>
      <c r="E9" s="21" t="s">
        <v>10</v>
      </c>
      <c r="F9" s="21" t="s">
        <v>1</v>
      </c>
      <c r="G9" s="22" t="s">
        <v>52</v>
      </c>
      <c r="H9" s="21" t="s">
        <v>10</v>
      </c>
      <c r="I9" s="21" t="s">
        <v>1</v>
      </c>
      <c r="J9" s="22" t="s">
        <v>52</v>
      </c>
      <c r="K9" s="21" t="s">
        <v>10</v>
      </c>
      <c r="L9" s="21" t="s">
        <v>1</v>
      </c>
      <c r="M9" s="22" t="s">
        <v>52</v>
      </c>
      <c r="N9" s="21" t="s">
        <v>10</v>
      </c>
      <c r="O9" s="21" t="s">
        <v>1</v>
      </c>
      <c r="P9" s="8" t="s">
        <v>52</v>
      </c>
      <c r="Q9" s="7" t="s">
        <v>10</v>
      </c>
      <c r="R9" s="7" t="s">
        <v>1</v>
      </c>
      <c r="S9" s="8" t="s">
        <v>52</v>
      </c>
      <c r="T9" s="9" t="s">
        <v>10</v>
      </c>
    </row>
    <row r="10" spans="1:20" x14ac:dyDescent="0.25">
      <c r="A10" s="38" t="s">
        <v>2</v>
      </c>
      <c r="B10" s="12" t="s">
        <v>20</v>
      </c>
      <c r="C10" s="31">
        <v>7635433</v>
      </c>
      <c r="D10" s="13">
        <f t="shared" ref="D10:D34" si="0">C10/$C$35*100</f>
        <v>5.2248518935743293</v>
      </c>
      <c r="E10" s="14">
        <f t="shared" ref="E10:E34" si="1">D10^2</f>
        <v>27.299077309787254</v>
      </c>
      <c r="F10" s="31">
        <v>8322240</v>
      </c>
      <c r="G10" s="13">
        <f t="shared" ref="G10:G34" si="2">F10/$F$35*100</f>
        <v>5.4838040310505214</v>
      </c>
      <c r="H10" s="15">
        <f t="shared" ref="H10:H34" si="3">G10^2</f>
        <v>30.072106650965949</v>
      </c>
      <c r="I10" s="33">
        <v>8836198</v>
      </c>
      <c r="J10" s="13">
        <f t="shared" ref="J10:J34" si="4">I10/$I$35*100</f>
        <v>22.472420951537451</v>
      </c>
      <c r="K10" s="14">
        <f t="shared" ref="K10:K34" si="5">J10^2</f>
        <v>505.00970342309938</v>
      </c>
      <c r="L10" s="33">
        <v>9393564</v>
      </c>
      <c r="M10" s="13">
        <f t="shared" ref="M10:M34" si="6">L10/$L$35*100</f>
        <v>23.272597427705492</v>
      </c>
      <c r="N10" s="15">
        <f t="shared" ref="N10:N34" si="7">M10^2</f>
        <v>541.61379103204422</v>
      </c>
      <c r="O10" s="32">
        <f t="shared" ref="O10:O34" si="8">C10+I10</f>
        <v>16471631</v>
      </c>
      <c r="P10" s="13">
        <f t="shared" ref="P10:P34" si="9">O10/$O$35*100</f>
        <v>8.8816433713077245</v>
      </c>
      <c r="Q10" s="14">
        <f t="shared" ref="Q10:Q34" si="10">P10^2</f>
        <v>78.88358897509444</v>
      </c>
      <c r="R10" s="34">
        <f t="shared" ref="R10:R34" si="11">F10+L10</f>
        <v>17715804</v>
      </c>
      <c r="S10" s="13">
        <f t="shared" ref="S10:S34" si="12">R10/$R$35*100</f>
        <v>9.2210479844441373</v>
      </c>
      <c r="T10" s="15">
        <f t="shared" ref="T10:T34" si="13">S10^2</f>
        <v>85.027725931421287</v>
      </c>
    </row>
    <row r="11" spans="1:20" x14ac:dyDescent="0.25">
      <c r="A11" s="38" t="s">
        <v>3</v>
      </c>
      <c r="B11" s="12" t="s">
        <v>56</v>
      </c>
      <c r="C11" s="30">
        <v>14320965</v>
      </c>
      <c r="D11" s="19">
        <f t="shared" si="0"/>
        <v>9.799695851965657</v>
      </c>
      <c r="E11" s="20">
        <f t="shared" si="1"/>
        <v>96.034038791032899</v>
      </c>
      <c r="F11" s="30">
        <v>15245423</v>
      </c>
      <c r="G11" s="19">
        <f t="shared" si="2"/>
        <v>10.045722317845957</v>
      </c>
      <c r="H11" s="15">
        <f t="shared" si="3"/>
        <v>100.91653688726835</v>
      </c>
      <c r="I11" s="34">
        <v>855843</v>
      </c>
      <c r="J11" s="13">
        <f t="shared" si="4"/>
        <v>2.1765995017796866</v>
      </c>
      <c r="K11" s="14">
        <f t="shared" si="5"/>
        <v>4.7375853911475803</v>
      </c>
      <c r="L11" s="34">
        <v>835304</v>
      </c>
      <c r="M11" s="13">
        <f t="shared" si="6"/>
        <v>2.0694694496947172</v>
      </c>
      <c r="N11" s="15">
        <f t="shared" si="7"/>
        <v>4.2827038032197562</v>
      </c>
      <c r="O11" s="32">
        <f t="shared" si="8"/>
        <v>15176808</v>
      </c>
      <c r="P11" s="13">
        <f t="shared" si="9"/>
        <v>8.1834638094315046</v>
      </c>
      <c r="Q11" s="14">
        <f t="shared" si="10"/>
        <v>66.969079920275192</v>
      </c>
      <c r="R11" s="34">
        <f t="shared" si="11"/>
        <v>16080727</v>
      </c>
      <c r="S11" s="13">
        <f t="shared" si="12"/>
        <v>8.3699929899736087</v>
      </c>
      <c r="T11" s="15">
        <f t="shared" si="13"/>
        <v>70.056782652207346</v>
      </c>
    </row>
    <row r="12" spans="1:20" x14ac:dyDescent="0.25">
      <c r="A12" s="38" t="s">
        <v>4</v>
      </c>
      <c r="B12" s="12" t="s">
        <v>18</v>
      </c>
      <c r="C12" s="31">
        <v>15444093</v>
      </c>
      <c r="D12" s="19">
        <f t="shared" si="0"/>
        <v>10.568241323784525</v>
      </c>
      <c r="E12" s="20">
        <f t="shared" si="1"/>
        <v>111.68772467774689</v>
      </c>
      <c r="F12" s="31">
        <v>14589514</v>
      </c>
      <c r="G12" s="19">
        <f t="shared" si="2"/>
        <v>9.6135218023354305</v>
      </c>
      <c r="H12" s="15">
        <f t="shared" si="3"/>
        <v>92.41980144397867</v>
      </c>
      <c r="I12" s="33">
        <v>1269987</v>
      </c>
      <c r="J12" s="19">
        <f t="shared" si="4"/>
        <v>3.2298599994002162</v>
      </c>
      <c r="K12" s="20">
        <f t="shared" si="5"/>
        <v>10.431995615725564</v>
      </c>
      <c r="L12" s="33">
        <v>952083</v>
      </c>
      <c r="M12" s="13">
        <f t="shared" si="6"/>
        <v>2.3587899520099218</v>
      </c>
      <c r="N12" s="15">
        <f t="shared" si="7"/>
        <v>5.5638900377029694</v>
      </c>
      <c r="O12" s="32">
        <f t="shared" si="8"/>
        <v>16714080</v>
      </c>
      <c r="P12" s="13">
        <f t="shared" si="9"/>
        <v>9.01237393185332</v>
      </c>
      <c r="Q12" s="14">
        <f t="shared" si="10"/>
        <v>81.222883887549273</v>
      </c>
      <c r="R12" s="34">
        <f t="shared" si="11"/>
        <v>15541597</v>
      </c>
      <c r="S12" s="13">
        <f t="shared" si="12"/>
        <v>8.0893766769994215</v>
      </c>
      <c r="T12" s="15">
        <f t="shared" si="13"/>
        <v>65.438015022382203</v>
      </c>
    </row>
    <row r="13" spans="1:20" x14ac:dyDescent="0.25">
      <c r="A13" s="38" t="s">
        <v>5</v>
      </c>
      <c r="B13" s="12" t="s">
        <v>19</v>
      </c>
      <c r="C13" s="31">
        <v>9271068</v>
      </c>
      <c r="D13" s="13">
        <f t="shared" si="0"/>
        <v>6.3441008774821768</v>
      </c>
      <c r="E13" s="14">
        <f t="shared" si="1"/>
        <v>40.247615943670127</v>
      </c>
      <c r="F13" s="31">
        <v>9273146</v>
      </c>
      <c r="G13" s="13">
        <f t="shared" si="2"/>
        <v>6.1103879983417944</v>
      </c>
      <c r="H13" s="15">
        <f t="shared" si="3"/>
        <v>37.33684149027944</v>
      </c>
      <c r="I13" s="33">
        <v>6053602</v>
      </c>
      <c r="J13" s="13">
        <f t="shared" si="4"/>
        <v>15.395659130439245</v>
      </c>
      <c r="K13" s="14">
        <f t="shared" si="5"/>
        <v>237.02632006067731</v>
      </c>
      <c r="L13" s="33">
        <v>5964590</v>
      </c>
      <c r="M13" s="13">
        <f t="shared" si="6"/>
        <v>14.777298785776932</v>
      </c>
      <c r="N13" s="15">
        <f t="shared" si="7"/>
        <v>218.36855940412437</v>
      </c>
      <c r="O13" s="32">
        <f t="shared" si="8"/>
        <v>15324670</v>
      </c>
      <c r="P13" s="13">
        <f t="shared" si="9"/>
        <v>8.2631922560053912</v>
      </c>
      <c r="Q13" s="14">
        <f t="shared" si="10"/>
        <v>68.280346259707471</v>
      </c>
      <c r="R13" s="34">
        <f t="shared" si="11"/>
        <v>15237736</v>
      </c>
      <c r="S13" s="13">
        <f t="shared" si="12"/>
        <v>7.9312175067127564</v>
      </c>
      <c r="T13" s="15">
        <f t="shared" si="13"/>
        <v>62.904211138786913</v>
      </c>
    </row>
    <row r="14" spans="1:20" x14ac:dyDescent="0.25">
      <c r="A14" s="38" t="s">
        <v>6</v>
      </c>
      <c r="B14" s="12" t="s">
        <v>15</v>
      </c>
      <c r="C14" s="30">
        <v>14967546</v>
      </c>
      <c r="D14" s="19">
        <f t="shared" si="0"/>
        <v>10.242144886905677</v>
      </c>
      <c r="E14" s="20">
        <f t="shared" si="1"/>
        <v>104.90153188436811</v>
      </c>
      <c r="F14" s="30">
        <v>14963304</v>
      </c>
      <c r="G14" s="19">
        <f t="shared" si="2"/>
        <v>9.8598246136898702</v>
      </c>
      <c r="H14" s="15">
        <f t="shared" si="3"/>
        <v>97.216141412724596</v>
      </c>
      <c r="I14" s="34">
        <v>0</v>
      </c>
      <c r="J14" s="13">
        <f t="shared" si="4"/>
        <v>0</v>
      </c>
      <c r="K14" s="14">
        <f t="shared" si="5"/>
        <v>0</v>
      </c>
      <c r="L14" s="34">
        <v>0</v>
      </c>
      <c r="M14" s="13">
        <f t="shared" si="6"/>
        <v>0</v>
      </c>
      <c r="N14" s="15">
        <f t="shared" si="7"/>
        <v>0</v>
      </c>
      <c r="O14" s="32">
        <f t="shared" si="8"/>
        <v>14967546</v>
      </c>
      <c r="P14" s="13">
        <f t="shared" si="9"/>
        <v>8.070627961228821</v>
      </c>
      <c r="Q14" s="14">
        <f t="shared" si="10"/>
        <v>65.135035688568479</v>
      </c>
      <c r="R14" s="34">
        <f t="shared" si="11"/>
        <v>14963304</v>
      </c>
      <c r="S14" s="13">
        <f t="shared" si="12"/>
        <v>7.7883760844173313</v>
      </c>
      <c r="T14" s="15">
        <f t="shared" si="13"/>
        <v>60.658802032323841</v>
      </c>
    </row>
    <row r="15" spans="1:20" x14ac:dyDescent="0.25">
      <c r="A15" s="38" t="s">
        <v>7</v>
      </c>
      <c r="B15" s="12" t="s">
        <v>63</v>
      </c>
      <c r="C15" s="30">
        <v>5812716</v>
      </c>
      <c r="D15" s="19">
        <f t="shared" si="0"/>
        <v>3.9775845324567447</v>
      </c>
      <c r="E15" s="20">
        <f t="shared" si="1"/>
        <v>15.82117871283914</v>
      </c>
      <c r="F15" s="30">
        <v>5588007</v>
      </c>
      <c r="G15" s="19">
        <f t="shared" si="2"/>
        <v>3.6821258834326493</v>
      </c>
      <c r="H15" s="15">
        <f t="shared" si="3"/>
        <v>13.558051021444669</v>
      </c>
      <c r="I15" s="34">
        <v>7254404</v>
      </c>
      <c r="J15" s="13">
        <f t="shared" si="4"/>
        <v>18.449566254685227</v>
      </c>
      <c r="K15" s="14">
        <f t="shared" si="5"/>
        <v>340.38649498601984</v>
      </c>
      <c r="L15" s="34">
        <v>7968173</v>
      </c>
      <c r="M15" s="13">
        <f t="shared" si="6"/>
        <v>19.741184758342239</v>
      </c>
      <c r="N15" s="15">
        <f t="shared" si="7"/>
        <v>389.71437566300392</v>
      </c>
      <c r="O15" s="32">
        <f t="shared" si="8"/>
        <v>13067120</v>
      </c>
      <c r="P15" s="13">
        <f t="shared" si="9"/>
        <v>7.0459021168020701</v>
      </c>
      <c r="Q15" s="14">
        <f t="shared" si="10"/>
        <v>49.644736639555894</v>
      </c>
      <c r="R15" s="34">
        <f t="shared" si="11"/>
        <v>13556180</v>
      </c>
      <c r="S15" s="13">
        <f t="shared" si="12"/>
        <v>7.0559702661963248</v>
      </c>
      <c r="T15" s="15">
        <f t="shared" si="13"/>
        <v>49.786716397446632</v>
      </c>
    </row>
    <row r="16" spans="1:20" x14ac:dyDescent="0.25">
      <c r="A16" s="38" t="s">
        <v>8</v>
      </c>
      <c r="B16" s="12" t="s">
        <v>21</v>
      </c>
      <c r="C16" s="31">
        <v>8852020</v>
      </c>
      <c r="D16" s="13">
        <f t="shared" si="0"/>
        <v>6.0573504422025355</v>
      </c>
      <c r="E16" s="14">
        <f t="shared" si="1"/>
        <v>36.691494379651253</v>
      </c>
      <c r="F16" s="31">
        <v>10586406</v>
      </c>
      <c r="G16" s="13">
        <f t="shared" si="2"/>
        <v>6.9757392116950996</v>
      </c>
      <c r="H16" s="15">
        <f t="shared" si="3"/>
        <v>48.660937549580566</v>
      </c>
      <c r="I16" s="33">
        <v>0</v>
      </c>
      <c r="J16" s="13">
        <f t="shared" si="4"/>
        <v>0</v>
      </c>
      <c r="K16" s="14">
        <f t="shared" si="5"/>
        <v>0</v>
      </c>
      <c r="L16" s="33">
        <v>0</v>
      </c>
      <c r="M16" s="13">
        <f t="shared" si="6"/>
        <v>0</v>
      </c>
      <c r="N16" s="15">
        <f t="shared" si="7"/>
        <v>0</v>
      </c>
      <c r="O16" s="32">
        <f t="shared" si="8"/>
        <v>8852020</v>
      </c>
      <c r="P16" s="13">
        <f t="shared" si="9"/>
        <v>4.7730843870703161</v>
      </c>
      <c r="Q16" s="14">
        <f t="shared" si="10"/>
        <v>22.782334566094416</v>
      </c>
      <c r="R16" s="34">
        <f t="shared" si="11"/>
        <v>10586406</v>
      </c>
      <c r="S16" s="13">
        <f t="shared" si="12"/>
        <v>5.5102075925432068</v>
      </c>
      <c r="T16" s="15">
        <f t="shared" si="13"/>
        <v>30.362387712920803</v>
      </c>
    </row>
    <row r="17" spans="1:20" x14ac:dyDescent="0.25">
      <c r="A17" s="38" t="s">
        <v>9</v>
      </c>
      <c r="B17" s="12" t="s">
        <v>24</v>
      </c>
      <c r="C17" s="31">
        <v>9362936</v>
      </c>
      <c r="D17" s="13">
        <f t="shared" si="0"/>
        <v>6.4069652486002102</v>
      </c>
      <c r="E17" s="14">
        <f t="shared" si="1"/>
        <v>41.049203696770753</v>
      </c>
      <c r="F17" s="31">
        <v>10313627</v>
      </c>
      <c r="G17" s="13">
        <f t="shared" si="2"/>
        <v>6.7959959478880076</v>
      </c>
      <c r="H17" s="15">
        <f t="shared" si="3"/>
        <v>46.18556092371022</v>
      </c>
      <c r="I17" s="33">
        <v>0</v>
      </c>
      <c r="J17" s="13">
        <f t="shared" si="4"/>
        <v>0</v>
      </c>
      <c r="K17" s="14">
        <f t="shared" si="5"/>
        <v>0</v>
      </c>
      <c r="L17" s="33">
        <v>0</v>
      </c>
      <c r="M17" s="13">
        <f t="shared" si="6"/>
        <v>0</v>
      </c>
      <c r="N17" s="15">
        <f t="shared" si="7"/>
        <v>0</v>
      </c>
      <c r="O17" s="32">
        <f t="shared" si="8"/>
        <v>9362936</v>
      </c>
      <c r="P17" s="13">
        <f t="shared" si="9"/>
        <v>5.0485746347995821</v>
      </c>
      <c r="Q17" s="14">
        <f t="shared" si="10"/>
        <v>25.488105843141735</v>
      </c>
      <c r="R17" s="34">
        <f t="shared" si="11"/>
        <v>10313627</v>
      </c>
      <c r="S17" s="13">
        <f t="shared" si="12"/>
        <v>5.3682265541354282</v>
      </c>
      <c r="T17" s="15">
        <f t="shared" si="13"/>
        <v>28.817856336524734</v>
      </c>
    </row>
    <row r="18" spans="1:20" x14ac:dyDescent="0.25">
      <c r="A18" s="38" t="s">
        <v>35</v>
      </c>
      <c r="B18" s="12" t="s">
        <v>14</v>
      </c>
      <c r="C18" s="30">
        <v>9352191</v>
      </c>
      <c r="D18" s="19">
        <f t="shared" si="0"/>
        <v>6.3996125505153145</v>
      </c>
      <c r="E18" s="20">
        <f t="shared" si="1"/>
        <v>40.955040796713128</v>
      </c>
      <c r="F18" s="30">
        <v>9206423</v>
      </c>
      <c r="G18" s="19">
        <f t="shared" si="2"/>
        <v>6.0664219679985472</v>
      </c>
      <c r="H18" s="15">
        <f t="shared" si="3"/>
        <v>36.801475493815367</v>
      </c>
      <c r="I18" s="34">
        <v>1141642</v>
      </c>
      <c r="J18" s="13">
        <f t="shared" si="4"/>
        <v>2.9034500584929308</v>
      </c>
      <c r="K18" s="14">
        <f t="shared" si="5"/>
        <v>8.4300222421626039</v>
      </c>
      <c r="L18" s="34">
        <v>1068369</v>
      </c>
      <c r="M18" s="13">
        <f t="shared" si="6"/>
        <v>2.6468890445884319</v>
      </c>
      <c r="N18" s="15">
        <f t="shared" si="7"/>
        <v>7.006021614362262</v>
      </c>
      <c r="O18" s="32">
        <f t="shared" si="8"/>
        <v>10493833</v>
      </c>
      <c r="P18" s="13">
        <f t="shared" si="9"/>
        <v>5.6583639048288701</v>
      </c>
      <c r="Q18" s="14">
        <f t="shared" si="10"/>
        <v>32.017082079470221</v>
      </c>
      <c r="R18" s="34">
        <f t="shared" si="11"/>
        <v>10274792</v>
      </c>
      <c r="S18" s="13">
        <f t="shared" si="12"/>
        <v>5.348012998009164</v>
      </c>
      <c r="T18" s="15">
        <f t="shared" si="13"/>
        <v>28.601243026874965</v>
      </c>
    </row>
    <row r="19" spans="1:20" x14ac:dyDescent="0.25">
      <c r="A19" s="38" t="s">
        <v>36</v>
      </c>
      <c r="B19" s="12" t="s">
        <v>34</v>
      </c>
      <c r="C19" s="31">
        <v>9563404.9900000002</v>
      </c>
      <c r="D19" s="13">
        <f t="shared" si="0"/>
        <v>6.5441442117322861</v>
      </c>
      <c r="E19" s="14">
        <f t="shared" si="1"/>
        <v>42.825823463949185</v>
      </c>
      <c r="F19" s="31">
        <v>9049476.7199999988</v>
      </c>
      <c r="G19" s="19">
        <f t="shared" si="2"/>
        <v>5.9630047818897127</v>
      </c>
      <c r="H19" s="15">
        <f t="shared" si="3"/>
        <v>35.557426028839579</v>
      </c>
      <c r="I19" s="33">
        <v>587078.48</v>
      </c>
      <c r="J19" s="13">
        <f t="shared" si="4"/>
        <v>1.4930714244009424</v>
      </c>
      <c r="K19" s="14">
        <f t="shared" si="5"/>
        <v>2.229262278362659</v>
      </c>
      <c r="L19" s="33">
        <v>565244.56000000006</v>
      </c>
      <c r="M19" s="13">
        <f t="shared" si="6"/>
        <v>1.4003959618607511</v>
      </c>
      <c r="N19" s="15">
        <f t="shared" si="7"/>
        <v>1.9611088499958982</v>
      </c>
      <c r="O19" s="32">
        <f t="shared" si="8"/>
        <v>10150483.470000001</v>
      </c>
      <c r="P19" s="13">
        <f t="shared" si="9"/>
        <v>5.4732269212984521</v>
      </c>
      <c r="Q19" s="14">
        <f t="shared" si="10"/>
        <v>29.956212932026133</v>
      </c>
      <c r="R19" s="34">
        <f t="shared" si="11"/>
        <v>9614721.2799999993</v>
      </c>
      <c r="S19" s="13">
        <f t="shared" si="12"/>
        <v>5.0044472314062709</v>
      </c>
      <c r="T19" s="15">
        <f t="shared" si="13"/>
        <v>25.044492091929889</v>
      </c>
    </row>
    <row r="20" spans="1:20" x14ac:dyDescent="0.25">
      <c r="A20" s="38" t="s">
        <v>37</v>
      </c>
      <c r="B20" s="12" t="s">
        <v>57</v>
      </c>
      <c r="C20" s="31">
        <v>77205</v>
      </c>
      <c r="D20" s="19">
        <f t="shared" si="0"/>
        <v>5.2830624071143847E-2</v>
      </c>
      <c r="E20" s="20">
        <f t="shared" si="1"/>
        <v>2.7910748397465238E-3</v>
      </c>
      <c r="F20" s="31">
        <v>126869</v>
      </c>
      <c r="G20" s="19">
        <f t="shared" si="2"/>
        <v>8.3598254029606037E-2</v>
      </c>
      <c r="H20" s="15">
        <f t="shared" si="3"/>
        <v>6.9886680767985423E-3</v>
      </c>
      <c r="I20" s="33">
        <v>8372161</v>
      </c>
      <c r="J20" s="13">
        <f t="shared" si="4"/>
        <v>21.292271434619813</v>
      </c>
      <c r="K20" s="14">
        <f t="shared" si="5"/>
        <v>453.36082284552691</v>
      </c>
      <c r="L20" s="33">
        <v>8097719</v>
      </c>
      <c r="M20" s="13">
        <f t="shared" si="6"/>
        <v>20.062135561080108</v>
      </c>
      <c r="N20" s="15">
        <f t="shared" si="7"/>
        <v>402.48928327115505</v>
      </c>
      <c r="O20" s="32">
        <f t="shared" si="8"/>
        <v>8449366</v>
      </c>
      <c r="P20" s="13">
        <f t="shared" si="9"/>
        <v>4.5559699294898524</v>
      </c>
      <c r="Q20" s="14">
        <f t="shared" si="10"/>
        <v>20.756861998415769</v>
      </c>
      <c r="R20" s="34">
        <f t="shared" si="11"/>
        <v>8224588</v>
      </c>
      <c r="S20" s="13">
        <f t="shared" si="12"/>
        <v>4.280885056093612</v>
      </c>
      <c r="T20" s="15">
        <f t="shared" si="13"/>
        <v>18.325976863485607</v>
      </c>
    </row>
    <row r="21" spans="1:20" x14ac:dyDescent="0.25">
      <c r="A21" s="38" t="s">
        <v>38</v>
      </c>
      <c r="B21" s="12" t="s">
        <v>16</v>
      </c>
      <c r="C21" s="30">
        <v>2011164.37</v>
      </c>
      <c r="D21" s="19">
        <f t="shared" si="0"/>
        <v>1.3762200476231961</v>
      </c>
      <c r="E21" s="20">
        <f t="shared" si="1"/>
        <v>1.8939816194799921</v>
      </c>
      <c r="F21" s="30">
        <v>2412232.71</v>
      </c>
      <c r="G21" s="19">
        <f t="shared" si="2"/>
        <v>1.5895013192277467</v>
      </c>
      <c r="H21" s="15">
        <f t="shared" si="3"/>
        <v>2.5265144438267471</v>
      </c>
      <c r="I21" s="34">
        <v>4949272.78</v>
      </c>
      <c r="J21" s="13">
        <f t="shared" si="4"/>
        <v>12.587103787867363</v>
      </c>
      <c r="K21" s="14">
        <f t="shared" si="5"/>
        <v>158.43518176654493</v>
      </c>
      <c r="L21" s="34">
        <v>5518148.9500000002</v>
      </c>
      <c r="M21" s="13">
        <f t="shared" si="6"/>
        <v>13.671239058941396</v>
      </c>
      <c r="N21" s="15">
        <f t="shared" si="7"/>
        <v>186.90277740672482</v>
      </c>
      <c r="O21" s="32">
        <f t="shared" si="8"/>
        <v>6960437.1500000004</v>
      </c>
      <c r="P21" s="13">
        <f t="shared" si="9"/>
        <v>3.7531268442512791</v>
      </c>
      <c r="Q21" s="14">
        <f t="shared" si="10"/>
        <v>14.085961109039564</v>
      </c>
      <c r="R21" s="34">
        <f t="shared" si="11"/>
        <v>7930381.6600000001</v>
      </c>
      <c r="S21" s="13">
        <f t="shared" si="12"/>
        <v>4.1277511210789957</v>
      </c>
      <c r="T21" s="15">
        <f t="shared" si="13"/>
        <v>17.038329317568905</v>
      </c>
    </row>
    <row r="22" spans="1:20" x14ac:dyDescent="0.25">
      <c r="A22" s="38" t="s">
        <v>39</v>
      </c>
      <c r="B22" s="12" t="s">
        <v>30</v>
      </c>
      <c r="C22" s="31">
        <v>5223563.38</v>
      </c>
      <c r="D22" s="13">
        <f t="shared" si="0"/>
        <v>3.5744331745427562</v>
      </c>
      <c r="E22" s="14">
        <f t="shared" si="1"/>
        <v>12.776572519271806</v>
      </c>
      <c r="F22" s="31">
        <v>6196616.3399999999</v>
      </c>
      <c r="G22" s="13">
        <f t="shared" si="2"/>
        <v>4.0831590610419219</v>
      </c>
      <c r="H22" s="15">
        <f t="shared" si="3"/>
        <v>16.672187917768749</v>
      </c>
      <c r="I22" s="33">
        <v>0</v>
      </c>
      <c r="J22" s="13">
        <f t="shared" si="4"/>
        <v>0</v>
      </c>
      <c r="K22" s="14">
        <f t="shared" si="5"/>
        <v>0</v>
      </c>
      <c r="L22" s="33">
        <v>0</v>
      </c>
      <c r="M22" s="13">
        <f t="shared" si="6"/>
        <v>0</v>
      </c>
      <c r="N22" s="15">
        <f t="shared" si="7"/>
        <v>0</v>
      </c>
      <c r="O22" s="32">
        <f t="shared" si="8"/>
        <v>5223563.38</v>
      </c>
      <c r="P22" s="13">
        <f t="shared" si="9"/>
        <v>2.8165897517120659</v>
      </c>
      <c r="Q22" s="14">
        <f t="shared" si="10"/>
        <v>7.9331778294494368</v>
      </c>
      <c r="R22" s="34">
        <f t="shared" si="11"/>
        <v>6196616.3399999999</v>
      </c>
      <c r="S22" s="13">
        <f t="shared" si="12"/>
        <v>3.2253290120126983</v>
      </c>
      <c r="T22" s="15">
        <f t="shared" si="13"/>
        <v>10.402747235730809</v>
      </c>
    </row>
    <row r="23" spans="1:20" x14ac:dyDescent="0.25">
      <c r="A23" s="38" t="s">
        <v>40</v>
      </c>
      <c r="B23" s="12" t="s">
        <v>26</v>
      </c>
      <c r="C23" s="31">
        <v>5666523.3600000003</v>
      </c>
      <c r="D23" s="13">
        <f t="shared" si="0"/>
        <v>3.8775463431450676</v>
      </c>
      <c r="E23" s="14">
        <f t="shared" si="1"/>
        <v>15.035365643237686</v>
      </c>
      <c r="F23" s="31">
        <v>6029907.8199999994</v>
      </c>
      <c r="G23" s="13">
        <f t="shared" si="2"/>
        <v>3.9733092064370958</v>
      </c>
      <c r="H23" s="15">
        <f t="shared" si="3"/>
        <v>15.787186049957784</v>
      </c>
      <c r="I23" s="33">
        <v>0</v>
      </c>
      <c r="J23" s="13">
        <f t="shared" si="4"/>
        <v>0</v>
      </c>
      <c r="K23" s="14">
        <f t="shared" si="5"/>
        <v>0</v>
      </c>
      <c r="L23" s="33">
        <v>0</v>
      </c>
      <c r="M23" s="13">
        <f t="shared" si="6"/>
        <v>0</v>
      </c>
      <c r="N23" s="15">
        <f t="shared" si="7"/>
        <v>0</v>
      </c>
      <c r="O23" s="32">
        <f t="shared" si="8"/>
        <v>5666523.3600000003</v>
      </c>
      <c r="P23" s="13">
        <f t="shared" si="9"/>
        <v>3.0554375361313264</v>
      </c>
      <c r="Q23" s="14">
        <f t="shared" si="10"/>
        <v>9.3356985372002708</v>
      </c>
      <c r="R23" s="34">
        <f t="shared" si="11"/>
        <v>6029907.8199999994</v>
      </c>
      <c r="S23" s="13">
        <f t="shared" si="12"/>
        <v>3.1385574908141303</v>
      </c>
      <c r="T23" s="15">
        <f t="shared" si="13"/>
        <v>9.8505431231454885</v>
      </c>
    </row>
    <row r="24" spans="1:20" x14ac:dyDescent="0.25">
      <c r="A24" s="38" t="s">
        <v>41</v>
      </c>
      <c r="B24" s="12" t="s">
        <v>25</v>
      </c>
      <c r="C24" s="31">
        <v>5636350.4300000006</v>
      </c>
      <c r="D24" s="13">
        <f t="shared" si="0"/>
        <v>3.8568993031611947</v>
      </c>
      <c r="E24" s="14">
        <f t="shared" si="1"/>
        <v>14.875672234725309</v>
      </c>
      <c r="F24" s="31">
        <v>5082354.0699999994</v>
      </c>
      <c r="G24" s="13">
        <f t="shared" si="2"/>
        <v>3.3489341494948497</v>
      </c>
      <c r="H24" s="15">
        <f t="shared" si="3"/>
        <v>11.215359937652792</v>
      </c>
      <c r="I24" s="33">
        <v>0</v>
      </c>
      <c r="J24" s="13">
        <f t="shared" si="4"/>
        <v>0</v>
      </c>
      <c r="K24" s="14">
        <f t="shared" si="5"/>
        <v>0</v>
      </c>
      <c r="L24" s="33">
        <v>0</v>
      </c>
      <c r="M24" s="13">
        <f t="shared" si="6"/>
        <v>0</v>
      </c>
      <c r="N24" s="15">
        <f t="shared" si="7"/>
        <v>0</v>
      </c>
      <c r="O24" s="32">
        <f t="shared" si="8"/>
        <v>5636350.4300000006</v>
      </c>
      <c r="P24" s="13">
        <f t="shared" si="9"/>
        <v>3.0391680359386966</v>
      </c>
      <c r="Q24" s="14">
        <f t="shared" si="10"/>
        <v>9.2365423506714741</v>
      </c>
      <c r="R24" s="34">
        <f t="shared" si="11"/>
        <v>5082354.0699999994</v>
      </c>
      <c r="S24" s="13">
        <f t="shared" si="12"/>
        <v>2.6453572614262919</v>
      </c>
      <c r="T24" s="15">
        <f t="shared" si="13"/>
        <v>6.9979150405808106</v>
      </c>
    </row>
    <row r="25" spans="1:20" x14ac:dyDescent="0.25">
      <c r="A25" s="38" t="s">
        <v>42</v>
      </c>
      <c r="B25" s="12" t="s">
        <v>22</v>
      </c>
      <c r="C25" s="31">
        <v>3556003.05</v>
      </c>
      <c r="D25" s="13">
        <f t="shared" si="0"/>
        <v>2.4333380005231646</v>
      </c>
      <c r="E25" s="14">
        <f t="shared" si="1"/>
        <v>5.9211338247900729</v>
      </c>
      <c r="F25" s="31">
        <v>3587893.5599999996</v>
      </c>
      <c r="G25" s="13">
        <f t="shared" si="2"/>
        <v>2.364183821580272</v>
      </c>
      <c r="H25" s="15">
        <f t="shared" si="3"/>
        <v>5.5893651422218991</v>
      </c>
      <c r="I25" s="33">
        <v>0</v>
      </c>
      <c r="J25" s="13">
        <f t="shared" si="4"/>
        <v>0</v>
      </c>
      <c r="K25" s="14">
        <f t="shared" si="5"/>
        <v>0</v>
      </c>
      <c r="L25" s="33">
        <v>0</v>
      </c>
      <c r="M25" s="13">
        <f t="shared" si="6"/>
        <v>0</v>
      </c>
      <c r="N25" s="15">
        <f t="shared" si="7"/>
        <v>0</v>
      </c>
      <c r="O25" s="32">
        <f t="shared" si="8"/>
        <v>3556003.05</v>
      </c>
      <c r="P25" s="13">
        <f t="shared" si="9"/>
        <v>1.9174270548789341</v>
      </c>
      <c r="Q25" s="14">
        <f t="shared" si="10"/>
        <v>3.6765265107817027</v>
      </c>
      <c r="R25" s="34">
        <f t="shared" si="11"/>
        <v>3587893.5599999996</v>
      </c>
      <c r="S25" s="13">
        <f t="shared" si="12"/>
        <v>1.8674929277744379</v>
      </c>
      <c r="T25" s="15">
        <f t="shared" si="13"/>
        <v>3.4875298352875417</v>
      </c>
    </row>
    <row r="26" spans="1:20" x14ac:dyDescent="0.25">
      <c r="A26" s="38" t="s">
        <v>43</v>
      </c>
      <c r="B26" s="12" t="s">
        <v>17</v>
      </c>
      <c r="C26" s="31">
        <v>3540671.3</v>
      </c>
      <c r="D26" s="19">
        <f t="shared" si="0"/>
        <v>2.4228466344121258</v>
      </c>
      <c r="E26" s="20">
        <f t="shared" si="1"/>
        <v>5.8701858138821654</v>
      </c>
      <c r="F26" s="31">
        <v>3428628.1</v>
      </c>
      <c r="G26" s="19">
        <f t="shared" si="2"/>
        <v>2.2592384497146312</v>
      </c>
      <c r="H26" s="15">
        <f t="shared" si="3"/>
        <v>5.1041583726689703</v>
      </c>
      <c r="I26" s="33">
        <v>0</v>
      </c>
      <c r="J26" s="19">
        <f t="shared" si="4"/>
        <v>0</v>
      </c>
      <c r="K26" s="20">
        <f t="shared" si="5"/>
        <v>0</v>
      </c>
      <c r="L26" s="33">
        <v>0</v>
      </c>
      <c r="M26" s="13">
        <f t="shared" si="6"/>
        <v>0</v>
      </c>
      <c r="N26" s="15">
        <f t="shared" si="7"/>
        <v>0</v>
      </c>
      <c r="O26" s="32">
        <f t="shared" si="8"/>
        <v>3540671.3</v>
      </c>
      <c r="P26" s="13">
        <f t="shared" si="9"/>
        <v>1.9091600450267798</v>
      </c>
      <c r="Q26" s="14">
        <f t="shared" si="10"/>
        <v>3.6448920775266558</v>
      </c>
      <c r="R26" s="34">
        <f t="shared" si="11"/>
        <v>3428628.1</v>
      </c>
      <c r="S26" s="13">
        <f t="shared" si="12"/>
        <v>1.7845955075430691</v>
      </c>
      <c r="T26" s="15">
        <f t="shared" si="13"/>
        <v>3.1847811255429042</v>
      </c>
    </row>
    <row r="27" spans="1:20" x14ac:dyDescent="0.25">
      <c r="A27" s="38" t="s">
        <v>44</v>
      </c>
      <c r="B27" s="12" t="s">
        <v>23</v>
      </c>
      <c r="C27" s="31">
        <v>2116065</v>
      </c>
      <c r="D27" s="13">
        <f t="shared" si="0"/>
        <v>1.4480025195920601</v>
      </c>
      <c r="E27" s="14">
        <f t="shared" si="1"/>
        <v>2.0967112967449544</v>
      </c>
      <c r="F27" s="31">
        <v>3031355</v>
      </c>
      <c r="G27" s="13">
        <f t="shared" si="2"/>
        <v>1.9974618334180645</v>
      </c>
      <c r="H27" s="15">
        <f t="shared" si="3"/>
        <v>3.9898537759618558</v>
      </c>
      <c r="I27" s="33">
        <v>0</v>
      </c>
      <c r="J27" s="13">
        <f t="shared" si="4"/>
        <v>0</v>
      </c>
      <c r="K27" s="14">
        <f t="shared" si="5"/>
        <v>0</v>
      </c>
      <c r="L27" s="33">
        <v>0</v>
      </c>
      <c r="M27" s="13">
        <f t="shared" si="6"/>
        <v>0</v>
      </c>
      <c r="N27" s="15">
        <f t="shared" si="7"/>
        <v>0</v>
      </c>
      <c r="O27" s="32">
        <f t="shared" si="8"/>
        <v>2116065</v>
      </c>
      <c r="P27" s="13">
        <f t="shared" si="9"/>
        <v>1.1410002252057663</v>
      </c>
      <c r="Q27" s="14">
        <f t="shared" si="10"/>
        <v>1.3018815139196094</v>
      </c>
      <c r="R27" s="34">
        <f t="shared" si="11"/>
        <v>3031355</v>
      </c>
      <c r="S27" s="13">
        <f t="shared" si="12"/>
        <v>1.5778154868322465</v>
      </c>
      <c r="T27" s="15">
        <f t="shared" si="13"/>
        <v>2.4895017104876791</v>
      </c>
    </row>
    <row r="28" spans="1:20" x14ac:dyDescent="0.25">
      <c r="A28" s="38" t="s">
        <v>45</v>
      </c>
      <c r="B28" s="12" t="s">
        <v>29</v>
      </c>
      <c r="C28" s="31">
        <v>2560531.23</v>
      </c>
      <c r="D28" s="13">
        <f t="shared" si="0"/>
        <v>1.7521464002921256</v>
      </c>
      <c r="E28" s="14">
        <f t="shared" si="1"/>
        <v>3.070017008056654</v>
      </c>
      <c r="F28" s="31">
        <v>3009690.32</v>
      </c>
      <c r="G28" s="13">
        <f t="shared" si="2"/>
        <v>1.9831862466150616</v>
      </c>
      <c r="H28" s="15">
        <f t="shared" si="3"/>
        <v>3.9330276887631359</v>
      </c>
      <c r="I28" s="33">
        <v>0</v>
      </c>
      <c r="J28" s="13">
        <f t="shared" si="4"/>
        <v>0</v>
      </c>
      <c r="K28" s="14">
        <f t="shared" si="5"/>
        <v>0</v>
      </c>
      <c r="L28" s="33">
        <v>0</v>
      </c>
      <c r="M28" s="13">
        <f t="shared" si="6"/>
        <v>0</v>
      </c>
      <c r="N28" s="15">
        <f t="shared" si="7"/>
        <v>0</v>
      </c>
      <c r="O28" s="32">
        <f t="shared" si="8"/>
        <v>2560531.23</v>
      </c>
      <c r="P28" s="13">
        <f t="shared" si="9"/>
        <v>1.3806601924214983</v>
      </c>
      <c r="Q28" s="14">
        <f t="shared" si="10"/>
        <v>1.9062225669373687</v>
      </c>
      <c r="R28" s="34">
        <f t="shared" si="11"/>
        <v>3009690.32</v>
      </c>
      <c r="S28" s="13">
        <f t="shared" si="12"/>
        <v>1.5665390551304941</v>
      </c>
      <c r="T28" s="15">
        <f t="shared" si="13"/>
        <v>2.4540446112491412</v>
      </c>
    </row>
    <row r="29" spans="1:20" x14ac:dyDescent="0.25">
      <c r="A29" s="38" t="s">
        <v>46</v>
      </c>
      <c r="B29" s="12" t="s">
        <v>33</v>
      </c>
      <c r="C29" s="31">
        <v>2850936.53</v>
      </c>
      <c r="D29" s="13">
        <f t="shared" si="0"/>
        <v>1.9508678980263106</v>
      </c>
      <c r="E29" s="14">
        <f t="shared" si="1"/>
        <v>3.8058855555495952</v>
      </c>
      <c r="F29" s="31">
        <v>2844800</v>
      </c>
      <c r="G29" s="13">
        <f t="shared" si="2"/>
        <v>1.8745344651839555</v>
      </c>
      <c r="H29" s="15">
        <f t="shared" si="3"/>
        <v>3.5138794611624982</v>
      </c>
      <c r="I29" s="33">
        <v>0</v>
      </c>
      <c r="J29" s="13">
        <f t="shared" si="4"/>
        <v>0</v>
      </c>
      <c r="K29" s="14">
        <f t="shared" si="5"/>
        <v>0</v>
      </c>
      <c r="L29" s="33">
        <v>0</v>
      </c>
      <c r="M29" s="13">
        <f t="shared" si="6"/>
        <v>0</v>
      </c>
      <c r="N29" s="15">
        <f t="shared" si="7"/>
        <v>0</v>
      </c>
      <c r="O29" s="32">
        <f t="shared" si="8"/>
        <v>2850936.53</v>
      </c>
      <c r="P29" s="13">
        <f t="shared" si="9"/>
        <v>1.5372491973438178</v>
      </c>
      <c r="Q29" s="14">
        <f t="shared" si="10"/>
        <v>2.3631350947342122</v>
      </c>
      <c r="R29" s="34">
        <f t="shared" si="11"/>
        <v>2844800</v>
      </c>
      <c r="S29" s="13">
        <f t="shared" si="12"/>
        <v>1.4807139041584949</v>
      </c>
      <c r="T29" s="15">
        <f t="shared" si="13"/>
        <v>2.1925136659682924</v>
      </c>
    </row>
    <row r="30" spans="1:20" x14ac:dyDescent="0.25">
      <c r="A30" s="38" t="s">
        <v>47</v>
      </c>
      <c r="B30" s="12" t="s">
        <v>31</v>
      </c>
      <c r="C30" s="31">
        <v>2432477.2200000002</v>
      </c>
      <c r="D30" s="13">
        <f t="shared" si="0"/>
        <v>1.6645202975382565</v>
      </c>
      <c r="E30" s="14">
        <f t="shared" si="1"/>
        <v>2.7706278209168458</v>
      </c>
      <c r="F30" s="31">
        <v>2622258.04</v>
      </c>
      <c r="G30" s="13">
        <f t="shared" si="2"/>
        <v>1.7278940778211922</v>
      </c>
      <c r="H30" s="15">
        <f t="shared" si="3"/>
        <v>2.9856179441695483</v>
      </c>
      <c r="I30" s="33">
        <v>0</v>
      </c>
      <c r="J30" s="13">
        <f t="shared" si="4"/>
        <v>0</v>
      </c>
      <c r="K30" s="14">
        <f t="shared" si="5"/>
        <v>0</v>
      </c>
      <c r="L30" s="33">
        <v>0</v>
      </c>
      <c r="M30" s="13">
        <f t="shared" si="6"/>
        <v>0</v>
      </c>
      <c r="N30" s="15">
        <f t="shared" si="7"/>
        <v>0</v>
      </c>
      <c r="O30" s="32">
        <f t="shared" si="8"/>
        <v>2432477.2200000002</v>
      </c>
      <c r="P30" s="13">
        <f t="shared" si="9"/>
        <v>1.3116123823360324</v>
      </c>
      <c r="Q30" s="14">
        <f t="shared" si="10"/>
        <v>1.7203270414972025</v>
      </c>
      <c r="R30" s="34">
        <f t="shared" si="11"/>
        <v>2622258.04</v>
      </c>
      <c r="S30" s="13">
        <f t="shared" si="12"/>
        <v>1.3648811656775179</v>
      </c>
      <c r="T30" s="15">
        <f t="shared" si="13"/>
        <v>1.8629005964212202</v>
      </c>
    </row>
    <row r="31" spans="1:20" x14ac:dyDescent="0.25">
      <c r="A31" s="38" t="s">
        <v>48</v>
      </c>
      <c r="B31" s="12" t="s">
        <v>27</v>
      </c>
      <c r="C31" s="31">
        <v>2473798.7999999998</v>
      </c>
      <c r="D31" s="13">
        <f t="shared" si="0"/>
        <v>1.6927962493419695</v>
      </c>
      <c r="E31" s="14">
        <f t="shared" si="1"/>
        <v>2.8655591417862394</v>
      </c>
      <c r="F31" s="31">
        <v>2500964.83</v>
      </c>
      <c r="G31" s="13">
        <f t="shared" si="2"/>
        <v>1.6479698994825411</v>
      </c>
      <c r="H31" s="15">
        <f t="shared" si="3"/>
        <v>2.7158047896004969</v>
      </c>
      <c r="I31" s="33">
        <v>0</v>
      </c>
      <c r="J31" s="13">
        <f t="shared" si="4"/>
        <v>0</v>
      </c>
      <c r="K31" s="14">
        <f t="shared" si="5"/>
        <v>0</v>
      </c>
      <c r="L31" s="33">
        <v>0</v>
      </c>
      <c r="M31" s="13">
        <f t="shared" si="6"/>
        <v>0</v>
      </c>
      <c r="N31" s="15">
        <f t="shared" si="7"/>
        <v>0</v>
      </c>
      <c r="O31" s="32">
        <f t="shared" si="8"/>
        <v>2473798.7999999998</v>
      </c>
      <c r="P31" s="13">
        <f t="shared" si="9"/>
        <v>1.3338933293229434</v>
      </c>
      <c r="Q31" s="14">
        <f t="shared" si="10"/>
        <v>1.7792714140122463</v>
      </c>
      <c r="R31" s="34">
        <f t="shared" si="11"/>
        <v>2500964.83</v>
      </c>
      <c r="S31" s="13">
        <f t="shared" si="12"/>
        <v>1.3017482415608783</v>
      </c>
      <c r="T31" s="15">
        <f t="shared" si="13"/>
        <v>1.6945484844068388</v>
      </c>
    </row>
    <row r="32" spans="1:20" x14ac:dyDescent="0.25">
      <c r="A32" s="38" t="s">
        <v>49</v>
      </c>
      <c r="B32" s="12" t="s">
        <v>55</v>
      </c>
      <c r="C32" s="31">
        <v>1783830.6800000002</v>
      </c>
      <c r="D32" s="13">
        <f t="shared" si="0"/>
        <v>1.2206578338404626</v>
      </c>
      <c r="E32" s="14">
        <f t="shared" si="1"/>
        <v>1.4900055473160903</v>
      </c>
      <c r="F32" s="31">
        <v>2310526.56</v>
      </c>
      <c r="G32" s="13">
        <f t="shared" si="2"/>
        <v>1.5224837139492846</v>
      </c>
      <c r="H32" s="15">
        <f t="shared" si="3"/>
        <v>2.317956659240807</v>
      </c>
      <c r="I32" s="33">
        <v>0</v>
      </c>
      <c r="J32" s="13">
        <f t="shared" si="4"/>
        <v>0</v>
      </c>
      <c r="K32" s="14">
        <f t="shared" si="5"/>
        <v>0</v>
      </c>
      <c r="L32" s="33">
        <v>0</v>
      </c>
      <c r="M32" s="13">
        <f t="shared" si="6"/>
        <v>0</v>
      </c>
      <c r="N32" s="15">
        <f t="shared" si="7"/>
        <v>0</v>
      </c>
      <c r="O32" s="32">
        <f t="shared" si="8"/>
        <v>1783830.6800000002</v>
      </c>
      <c r="P32" s="13">
        <f t="shared" si="9"/>
        <v>0.961856657337537</v>
      </c>
      <c r="Q32" s="14">
        <f t="shared" si="10"/>
        <v>0.92516822926454012</v>
      </c>
      <c r="R32" s="34">
        <f t="shared" si="11"/>
        <v>2310526.56</v>
      </c>
      <c r="S32" s="13">
        <f t="shared" si="12"/>
        <v>1.2026254229891369</v>
      </c>
      <c r="T32" s="15">
        <f t="shared" si="13"/>
        <v>1.4463079080198005</v>
      </c>
    </row>
    <row r="33" spans="1:20" x14ac:dyDescent="0.25">
      <c r="A33" s="38" t="s">
        <v>50</v>
      </c>
      <c r="B33" s="12" t="s">
        <v>28</v>
      </c>
      <c r="C33" s="31">
        <v>853974.96</v>
      </c>
      <c r="D33" s="13">
        <f t="shared" si="0"/>
        <v>0.58436668710485207</v>
      </c>
      <c r="E33" s="14">
        <f t="shared" si="1"/>
        <v>0.3414844249979001</v>
      </c>
      <c r="F33" s="31">
        <v>726104.68</v>
      </c>
      <c r="G33" s="13">
        <f t="shared" si="2"/>
        <v>0.47845481158301723</v>
      </c>
      <c r="H33" s="15">
        <f t="shared" si="3"/>
        <v>0.22891900672694052</v>
      </c>
      <c r="I33" s="33">
        <v>0</v>
      </c>
      <c r="J33" s="13">
        <f t="shared" si="4"/>
        <v>0</v>
      </c>
      <c r="K33" s="14">
        <f t="shared" si="5"/>
        <v>0</v>
      </c>
      <c r="L33" s="33">
        <v>0</v>
      </c>
      <c r="M33" s="13">
        <f t="shared" si="6"/>
        <v>0</v>
      </c>
      <c r="N33" s="15">
        <f t="shared" si="7"/>
        <v>0</v>
      </c>
      <c r="O33" s="32">
        <f t="shared" si="8"/>
        <v>853974.96</v>
      </c>
      <c r="P33" s="13">
        <f t="shared" si="9"/>
        <v>0.46047055344712251</v>
      </c>
      <c r="Q33" s="14">
        <f t="shared" si="10"/>
        <v>0.21203313059189932</v>
      </c>
      <c r="R33" s="34">
        <f t="shared" si="11"/>
        <v>726104.68</v>
      </c>
      <c r="S33" s="13">
        <f t="shared" si="12"/>
        <v>0.37793633842468882</v>
      </c>
      <c r="T33" s="15">
        <f t="shared" si="13"/>
        <v>0.14283587590186092</v>
      </c>
    </row>
    <row r="34" spans="1:20" x14ac:dyDescent="0.25">
      <c r="A34" s="38" t="s">
        <v>51</v>
      </c>
      <c r="B34" s="12" t="s">
        <v>32</v>
      </c>
      <c r="C34" s="31">
        <v>771363.05</v>
      </c>
      <c r="D34" s="13">
        <f t="shared" si="0"/>
        <v>0.52783616756584328</v>
      </c>
      <c r="E34" s="14">
        <f t="shared" si="1"/>
        <v>0.27861101979059699</v>
      </c>
      <c r="F34" s="31">
        <v>712578.77</v>
      </c>
      <c r="G34" s="13">
        <f t="shared" si="2"/>
        <v>0.46954213425316044</v>
      </c>
      <c r="H34" s="15">
        <f t="shared" si="3"/>
        <v>0.22046981583901293</v>
      </c>
      <c r="I34" s="33">
        <v>0</v>
      </c>
      <c r="J34" s="13">
        <f t="shared" si="4"/>
        <v>0</v>
      </c>
      <c r="K34" s="14">
        <f t="shared" si="5"/>
        <v>0</v>
      </c>
      <c r="L34" s="33">
        <v>0</v>
      </c>
      <c r="M34" s="13">
        <f t="shared" si="6"/>
        <v>0</v>
      </c>
      <c r="N34" s="15">
        <f t="shared" si="7"/>
        <v>0</v>
      </c>
      <c r="O34" s="32">
        <f t="shared" si="8"/>
        <v>771363.05</v>
      </c>
      <c r="P34" s="13">
        <f t="shared" si="9"/>
        <v>0.41592550973878728</v>
      </c>
      <c r="Q34" s="14">
        <f t="shared" si="10"/>
        <v>0.17299402965147004</v>
      </c>
      <c r="R34" s="34">
        <f t="shared" si="11"/>
        <v>712578.77</v>
      </c>
      <c r="S34" s="13">
        <f t="shared" si="12"/>
        <v>0.37089612364565461</v>
      </c>
      <c r="T34" s="15">
        <f t="shared" si="13"/>
        <v>0.13756393453537272</v>
      </c>
    </row>
    <row r="35" spans="1:20" x14ac:dyDescent="0.25">
      <c r="A35" s="3"/>
      <c r="B35" s="2" t="s">
        <v>53</v>
      </c>
      <c r="C35" s="46">
        <f t="shared" ref="C35:Q35" si="14">SUM(C10:C34)</f>
        <v>146136831.35000002</v>
      </c>
      <c r="D35" s="23">
        <f t="shared" si="14"/>
        <v>100</v>
      </c>
      <c r="E35" s="23">
        <f>SUM(E10:E34)</f>
        <v>630.60733420191423</v>
      </c>
      <c r="F35" s="46">
        <f t="shared" si="14"/>
        <v>151760346.52000001</v>
      </c>
      <c r="G35" s="24">
        <f t="shared" si="14"/>
        <v>99.999999999999986</v>
      </c>
      <c r="H35" s="25">
        <f>SUM(H10:H34)</f>
        <v>615.53216857624545</v>
      </c>
      <c r="I35" s="26">
        <f>SUM(I10:I34)-1</f>
        <v>39320187.260000005</v>
      </c>
      <c r="J35" s="25">
        <f t="shared" si="14"/>
        <v>100.00000254322288</v>
      </c>
      <c r="K35" s="26">
        <f t="shared" si="14"/>
        <v>1720.0473886092668</v>
      </c>
      <c r="L35" s="26">
        <f>SUM(L10:L34)</f>
        <v>40363195.510000005</v>
      </c>
      <c r="M35" s="24">
        <f t="shared" si="14"/>
        <v>100</v>
      </c>
      <c r="N35" s="27">
        <f>SUM(N10:N34)</f>
        <v>1757.9025110823334</v>
      </c>
      <c r="O35" s="27">
        <f t="shared" ref="O35" si="15">C35+I35</f>
        <v>185457018.61000001</v>
      </c>
      <c r="P35" s="16">
        <f>SUM(P10:P34)</f>
        <v>100.0000005392085</v>
      </c>
      <c r="Q35" s="16">
        <f t="shared" si="14"/>
        <v>599.43010022517637</v>
      </c>
      <c r="R35" s="26">
        <f>SUM(R10:R34)</f>
        <v>192123542.03</v>
      </c>
      <c r="S35" s="16">
        <f>SUM(S10:S34)</f>
        <v>100</v>
      </c>
      <c r="T35" s="18">
        <f>SUM(T10:T34)</f>
        <v>588.40627167115088</v>
      </c>
    </row>
    <row r="36" spans="1:20" x14ac:dyDescent="0.25">
      <c r="C36" s="28"/>
      <c r="D36" s="28"/>
      <c r="E36" s="28"/>
      <c r="F36" s="28"/>
      <c r="G36" s="28"/>
      <c r="H36" s="28"/>
      <c r="I36" s="28"/>
      <c r="J36" s="28"/>
      <c r="K36" s="28"/>
      <c r="L36" s="29"/>
      <c r="M36" s="28"/>
      <c r="N36" s="28"/>
      <c r="O36" s="28"/>
      <c r="P36" s="17"/>
      <c r="Q36" s="17"/>
      <c r="R36" s="17"/>
      <c r="S36" s="17"/>
      <c r="T36" s="17"/>
    </row>
    <row r="38" spans="1:20" x14ac:dyDescent="0.25">
      <c r="B38" s="35" t="s">
        <v>58</v>
      </c>
    </row>
    <row r="40" spans="1:20" x14ac:dyDescent="0.25">
      <c r="B40" s="35" t="s">
        <v>59</v>
      </c>
    </row>
    <row r="41" spans="1:20" x14ac:dyDescent="0.25">
      <c r="B41" s="36"/>
    </row>
    <row r="42" spans="1:20" x14ac:dyDescent="0.25">
      <c r="B42" s="35" t="s">
        <v>60</v>
      </c>
    </row>
  </sheetData>
  <sortState ref="A10:T34">
    <sortCondition descending="1" ref="R10:R34"/>
  </sortState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osiguranja&amp;R&amp;"+,Regular"&amp;10Kvartalni izvještaj</oddHeader>
    <oddFooter>&amp;C&amp;"+,Regular"&amp;10U izvještaj su uključeni podaci zaključno sa 31.03.2021.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2021-11-18T13:43:51Z</cp:lastPrinted>
  <dcterms:created xsi:type="dcterms:W3CDTF">2018-01-08T12:56:16Z</dcterms:created>
  <dcterms:modified xsi:type="dcterms:W3CDTF">2021-11-22T09:00:35Z</dcterms:modified>
</cp:coreProperties>
</file>