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E35" i="25" l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C11" i="25"/>
  <c r="C25" i="24"/>
  <c r="G34" i="25" l="1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G22" i="23"/>
  <c r="H20" i="23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11" i="25"/>
  <c r="G22" i="25"/>
  <c r="G25" i="25"/>
  <c r="G16" i="25"/>
  <c r="E36" i="25"/>
  <c r="F11" i="25" l="1"/>
  <c r="G36" i="25"/>
  <c r="H32" i="25" s="1"/>
  <c r="F15" i="25"/>
  <c r="H11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27" i="25" l="1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<sst xmlns="http://schemas.openxmlformats.org/spreadsheetml/2006/main" count="298" uniqueCount="86">
  <si>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</si>
  <si>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</si>
  <si>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</si>
  <si>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</si>
  <si>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</si>
  <si>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</si>
  <si>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</si>
  <si>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</si>
  <si>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</si>
  <si>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</si>
  <si>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</si>
  <si>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</si>
  <si>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</si>
  <si>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</si>
  <si>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</si>
  <si>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</si>
  <si>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</si>
  <si>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</si>
  <si>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</si>
  <si>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</si>
  <si>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</si>
  <si>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</si>
  <si>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</si>
  <si>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</si>
  <si>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</si>
  <si>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</si>
  <si>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</si>
  <si>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</si>
  <si>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</si>
  <si>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</si>
  <si>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</si>
  <si>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</si>
  <si>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</si>
  <si>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</si>
  <si>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</si>
  <si>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</si>
  <si>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</si>
  <si>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</si>
  <si>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</si>
  <si>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</si>
  <si>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</si>
  <si>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</si>
  <si>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</si>
  <si>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</si>
  <si>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</si>
  <si>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</si>
  <si>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</si>
  <si>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</si>
  <si>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</si>
  <si>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</si>
  <si>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</si>
  <si>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</si>
  <si>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</si>
  <si>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</si>
  <si>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</si>
  <si>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</si>
  <si>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</si>
  <si>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</si>
  <si>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</si>
  <si>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</si>
  <si>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</si>
  <si>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</si>
  <si>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</si>
  <si>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</si>
  <si>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</si>
  <si>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</si>
  <si>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</si>
  <si>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</si>
  <si>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</si>
  <si>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</si>
  <si>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</si>
  <si>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</si>
  <si>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</si>
  <si>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</si>
  <si>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</si>
  <si>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</si>
  <si>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</si>
  <si>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</si>
  <si>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</si>
  <si>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</si>
  <si>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Grawe osiguranje a.d.*</t>
  </si>
  <si>
    <t>I-IX-2021</t>
  </si>
  <si>
    <t>Osiguravajuće društvo</t>
  </si>
  <si>
    <t>*Atos osiguranje a.d. je koncem 2019. godine pripojeno Grawe osiguranju a.d.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</si>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</sst>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168" fontId="22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5" t="s">
        <v>58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2" t="s">
        <v>59</v>
      </c>
      <c r="B8" s="75" t="s">
        <v>82</v>
      </c>
      <c r="C8" s="70" t="s">
        <v>78</v>
      </c>
      <c r="D8" s="70"/>
      <c r="E8" s="70" t="s">
        <v>77</v>
      </c>
      <c r="F8" s="70"/>
      <c r="G8" s="70" t="s">
        <v>79</v>
      </c>
      <c r="H8" s="71"/>
      <c r="I8" s="1"/>
      <c r="J8" s="1"/>
      <c r="K8" s="1"/>
      <c r="L8" s="1"/>
      <c r="M8" s="1"/>
    </row>
    <row r="9" spans="1:13" ht="21.75" customHeight="1" x14ac:dyDescent="0.25">
      <c r="A9" s="73"/>
      <c r="B9" s="76"/>
      <c r="C9" s="76" t="s">
        <v>81</v>
      </c>
      <c r="D9" s="76"/>
      <c r="E9" s="76" t="s">
        <v>81</v>
      </c>
      <c r="F9" s="76"/>
      <c r="G9" s="76" t="s">
        <v>81</v>
      </c>
      <c r="H9" s="78"/>
      <c r="I9" s="1"/>
      <c r="J9" s="1"/>
      <c r="K9" s="1"/>
      <c r="L9" s="1"/>
      <c r="M9" s="1"/>
    </row>
    <row r="10" spans="1:13" ht="18.75" customHeight="1" thickBot="1" x14ac:dyDescent="0.3">
      <c r="A10" s="74"/>
      <c r="B10" s="77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67" t="s">
        <v>76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63</v>
      </c>
      <c r="C11" s="62">
        <f>FBiH!C11</f>
        <v>51654638</v>
      </c>
      <c r="D11" s="26">
        <f t="shared" ref="D11:D27" si="0">C11/C$36*100</f>
        <v>10.491950026869503</v>
      </c>
      <c r="E11" s="62">
        <f>FBiH!E11</f>
        <v>3600254</v>
      </c>
      <c r="F11" s="29">
        <f t="shared" ref="F11:F35" si="1">E11/E$36*100</f>
        <v>2.858920145772704</v>
      </c>
      <c r="G11" s="62">
        <f t="shared" ref="G11:G35" si="2">C11+E11</f>
        <v>55254892</v>
      </c>
      <c r="H11" s="29">
        <f t="shared" ref="H11:H35" si="3">G11/G$36*100</f>
        <v>8.9372053350713987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2">
        <f>FBiH!C12</f>
        <v>34107775</v>
      </c>
      <c r="D12" s="26">
        <f t="shared" si="0"/>
        <v>6.9278787865614104</v>
      </c>
      <c r="E12" s="62">
        <f>FBiH!E12</f>
        <v>0</v>
      </c>
      <c r="F12" s="29">
        <f t="shared" si="1"/>
        <v>0</v>
      </c>
      <c r="G12" s="62">
        <f t="shared" si="2"/>
        <v>34107775</v>
      </c>
      <c r="H12" s="29">
        <f t="shared" si="3"/>
        <v>5.5167638133726671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2">
        <f>RS!C11</f>
        <v>12422135.880000001</v>
      </c>
      <c r="D13" s="26">
        <f t="shared" si="0"/>
        <v>2.5231505616193193</v>
      </c>
      <c r="E13" s="62">
        <f>RS!E11</f>
        <v>0</v>
      </c>
      <c r="F13" s="29">
        <f t="shared" si="1"/>
        <v>0</v>
      </c>
      <c r="G13" s="62">
        <f t="shared" si="2"/>
        <v>12422135.880000001</v>
      </c>
      <c r="H13" s="29">
        <f t="shared" si="3"/>
        <v>2.0092190038072619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2">
        <f>FBiH!C13</f>
        <v>12184727</v>
      </c>
      <c r="D14" s="26">
        <f t="shared" si="0"/>
        <v>2.4749287135658089</v>
      </c>
      <c r="E14" s="62">
        <f>FBiH!E13</f>
        <v>0</v>
      </c>
      <c r="F14" s="29">
        <f t="shared" si="1"/>
        <v>0</v>
      </c>
      <c r="G14" s="62">
        <f t="shared" si="2"/>
        <v>12184727</v>
      </c>
      <c r="H14" s="29">
        <f t="shared" si="3"/>
        <v>1.9708192923585572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24</v>
      </c>
      <c r="C15" s="62">
        <f>FBiH!C14</f>
        <v>34814884</v>
      </c>
      <c r="D15" s="26">
        <f t="shared" si="0"/>
        <v>7.0715048495598527</v>
      </c>
      <c r="E15" s="62">
        <f>FBiH!E14</f>
        <v>0</v>
      </c>
      <c r="F15" s="29">
        <f t="shared" si="1"/>
        <v>0</v>
      </c>
      <c r="G15" s="62">
        <f t="shared" si="2"/>
        <v>34814884</v>
      </c>
      <c r="H15" s="29">
        <f t="shared" si="3"/>
        <v>5.6311351947750046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2">
        <f>FBiH!C15</f>
        <v>27762557</v>
      </c>
      <c r="D16" s="26">
        <f t="shared" si="0"/>
        <v>5.6390553092660545</v>
      </c>
      <c r="E16" s="62">
        <f>FBiH!E15</f>
        <v>3147582</v>
      </c>
      <c r="F16" s="29">
        <f t="shared" si="1"/>
        <v>2.4994585355009784</v>
      </c>
      <c r="G16" s="62">
        <f t="shared" si="2"/>
        <v>30910139</v>
      </c>
      <c r="H16" s="29">
        <f t="shared" si="3"/>
        <v>4.9995620148637423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2">
        <f>RS!C12</f>
        <v>16903849.740000002</v>
      </c>
      <c r="D17" s="26">
        <f t="shared" si="0"/>
        <v>3.4334641302450142</v>
      </c>
      <c r="E17" s="62">
        <f>RS!E12</f>
        <v>0</v>
      </c>
      <c r="F17" s="29">
        <f t="shared" si="1"/>
        <v>0</v>
      </c>
      <c r="G17" s="62">
        <f t="shared" si="2"/>
        <v>16903849.740000002</v>
      </c>
      <c r="H17" s="29">
        <f t="shared" si="3"/>
        <v>2.7341140415146099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2">
        <f>RS!C13</f>
        <v>20045424.439999998</v>
      </c>
      <c r="D18" s="26">
        <f t="shared" si="0"/>
        <v>4.0715722660154645</v>
      </c>
      <c r="E18" s="62">
        <f>RS!E13</f>
        <v>0</v>
      </c>
      <c r="F18" s="29">
        <f t="shared" si="1"/>
        <v>0</v>
      </c>
      <c r="G18" s="62">
        <f t="shared" si="2"/>
        <v>20045424.439999998</v>
      </c>
      <c r="H18" s="29">
        <f t="shared" si="3"/>
        <v>3.242248202185221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2">
        <f>FBiH!C16</f>
        <v>48794778</v>
      </c>
      <c r="D19" s="26">
        <f t="shared" si="0"/>
        <v>9.911063017191049</v>
      </c>
      <c r="E19" s="62">
        <f>FBiH!E16</f>
        <v>0</v>
      </c>
      <c r="F19" s="29">
        <f t="shared" si="1"/>
        <v>0</v>
      </c>
      <c r="G19" s="62">
        <f t="shared" si="2"/>
        <v>48794778</v>
      </c>
      <c r="H19" s="29">
        <f t="shared" si="3"/>
        <v>7.8923138654442475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2">
        <f>RS!C14</f>
        <v>9059275.9100000001</v>
      </c>
      <c r="D20" s="26">
        <f t="shared" si="0"/>
        <v>1.8400955617449632</v>
      </c>
      <c r="E20" s="62">
        <f>RS!E14</f>
        <v>0</v>
      </c>
      <c r="F20" s="29">
        <f t="shared" si="1"/>
        <v>0</v>
      </c>
      <c r="G20" s="62">
        <f t="shared" si="2"/>
        <v>9059275.9100000001</v>
      </c>
      <c r="H20" s="29">
        <f t="shared" si="3"/>
        <v>1.4652930458127724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80</v>
      </c>
      <c r="C21" s="62">
        <f>RS!C15</f>
        <v>8346932.0799000002</v>
      </c>
      <c r="D21" s="26">
        <f t="shared" si="0"/>
        <v>1.695406214249042</v>
      </c>
      <c r="E21" s="62">
        <f>RS!E15</f>
        <v>17168064.249899998</v>
      </c>
      <c r="F21" s="29">
        <f t="shared" si="1"/>
        <v>13.63296165991601</v>
      </c>
      <c r="G21" s="62">
        <f t="shared" si="2"/>
        <v>25514996.329799999</v>
      </c>
      <c r="H21" s="29">
        <f t="shared" si="3"/>
        <v>4.1269243874916217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2">
        <f>FBiH!C17</f>
        <v>19991088</v>
      </c>
      <c r="D22" s="26">
        <f t="shared" si="0"/>
        <v>4.060535595637135</v>
      </c>
      <c r="E22" s="62">
        <f>FBiH!E17</f>
        <v>21777836</v>
      </c>
      <c r="F22" s="29">
        <f t="shared" si="1"/>
        <v>17.293528198769877</v>
      </c>
      <c r="G22" s="62">
        <f t="shared" si="2"/>
        <v>41768924</v>
      </c>
      <c r="H22" s="29">
        <f t="shared" si="3"/>
        <v>6.7559167505565245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2">
        <f>RS!C16</f>
        <v>2950013.56</v>
      </c>
      <c r="D23" s="26">
        <f t="shared" si="0"/>
        <v>0.59919875636544773</v>
      </c>
      <c r="E23" s="62">
        <f>RS!E16</f>
        <v>0</v>
      </c>
      <c r="F23" s="29">
        <f t="shared" si="1"/>
        <v>0</v>
      </c>
      <c r="G23" s="62">
        <f t="shared" si="2"/>
        <v>2950013.56</v>
      </c>
      <c r="H23" s="29">
        <f t="shared" si="3"/>
        <v>0.4771500942751814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2">
        <f>RS!C17</f>
        <v>10528548.27</v>
      </c>
      <c r="D24" s="26">
        <f t="shared" si="0"/>
        <v>2.1385301800841843</v>
      </c>
      <c r="E24" s="62">
        <f>RS!E17</f>
        <v>0</v>
      </c>
      <c r="F24" s="29">
        <f t="shared" si="1"/>
        <v>0</v>
      </c>
      <c r="G24" s="62">
        <f t="shared" si="2"/>
        <v>10528548.27</v>
      </c>
      <c r="H24" s="29">
        <f t="shared" si="3"/>
        <v>1.7029405788939147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2">
        <f>RS!C18</f>
        <v>12420321.720000001</v>
      </c>
      <c r="D25" s="26">
        <f t="shared" si="0"/>
        <v>2.5227820743585863</v>
      </c>
      <c r="E25" s="62">
        <f>RS!E18</f>
        <v>0</v>
      </c>
      <c r="F25" s="29">
        <f t="shared" si="1"/>
        <v>0</v>
      </c>
      <c r="G25" s="62">
        <f t="shared" si="2"/>
        <v>12420321.720000001</v>
      </c>
      <c r="H25" s="29">
        <f t="shared" si="3"/>
        <v>2.0089255724051935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2">
        <f>RS!C19</f>
        <v>21027826.59</v>
      </c>
      <c r="D26" s="26">
        <f t="shared" si="0"/>
        <v>4.2711151272797174</v>
      </c>
      <c r="E26" s="62">
        <f>RS!E19</f>
        <v>0</v>
      </c>
      <c r="F26" s="29">
        <f t="shared" si="1"/>
        <v>0</v>
      </c>
      <c r="G26" s="62">
        <f t="shared" si="2"/>
        <v>21027826.59</v>
      </c>
      <c r="H26" s="29">
        <f t="shared" si="3"/>
        <v>3.4011468882267324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2">
        <f>RS!C20</f>
        <v>9232448.7799999993</v>
      </c>
      <c r="D27" s="26">
        <f t="shared" si="0"/>
        <v>1.8752699656010035</v>
      </c>
      <c r="E27" s="62">
        <f>RS!E20</f>
        <v>0</v>
      </c>
      <c r="F27" s="29">
        <f t="shared" si="1"/>
        <v>0</v>
      </c>
      <c r="G27" s="62">
        <f t="shared" si="2"/>
        <v>9232448.7799999993</v>
      </c>
      <c r="H27" s="29">
        <f t="shared" si="3"/>
        <v>1.4933029005357465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66</v>
      </c>
      <c r="C28" s="62">
        <f>RS!C21</f>
        <v>9195128.2100000009</v>
      </c>
      <c r="D28" s="26">
        <f t="shared" ref="D28:D35" si="4">C28/C$36*100</f>
        <v>1.8676895126044253</v>
      </c>
      <c r="E28" s="62">
        <f>RS!E21</f>
        <v>0</v>
      </c>
      <c r="F28" s="29">
        <f t="shared" si="1"/>
        <v>0</v>
      </c>
      <c r="G28" s="62">
        <f t="shared" si="2"/>
        <v>9195128.2100000009</v>
      </c>
      <c r="H28" s="29">
        <f t="shared" si="3"/>
        <v>1.4872664830306339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2">
        <f>FBiH!C18</f>
        <v>46929905</v>
      </c>
      <c r="D29" s="26">
        <f t="shared" si="4"/>
        <v>9.5322750693893781</v>
      </c>
      <c r="E29" s="62">
        <f>FBiH!E18</f>
        <v>2493396</v>
      </c>
      <c r="F29" s="29">
        <f t="shared" si="1"/>
        <v>1.9799769837875543</v>
      </c>
      <c r="G29" s="62">
        <f t="shared" si="2"/>
        <v>49423301</v>
      </c>
      <c r="H29" s="29">
        <f t="shared" si="3"/>
        <v>7.9939743502537217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2">
        <f>RS!C22</f>
        <v>2579023.0299999998</v>
      </c>
      <c r="D30" s="26">
        <f t="shared" si="4"/>
        <v>0.52384416572439374</v>
      </c>
      <c r="E30" s="62">
        <f>RS!E22</f>
        <v>0</v>
      </c>
      <c r="F30" s="29">
        <f t="shared" si="1"/>
        <v>0</v>
      </c>
      <c r="G30" s="62">
        <f t="shared" si="2"/>
        <v>2579023.0299999998</v>
      </c>
      <c r="H30" s="29">
        <f t="shared" si="3"/>
        <v>0.41714421200910135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2">
        <f>RS!C23</f>
        <v>9002263.2200000007</v>
      </c>
      <c r="D31" s="26">
        <f t="shared" si="4"/>
        <v>1.8285152987223594</v>
      </c>
      <c r="E31" s="62">
        <f>RS!E23</f>
        <v>0</v>
      </c>
      <c r="F31" s="29">
        <f t="shared" si="1"/>
        <v>0</v>
      </c>
      <c r="G31" s="62">
        <f t="shared" si="2"/>
        <v>9002263.2200000007</v>
      </c>
      <c r="H31" s="29">
        <f t="shared" si="3"/>
        <v>1.4560715253502083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2">
        <f>FBiH!C19</f>
        <v>25421948</v>
      </c>
      <c r="D32" s="26">
        <f t="shared" si="4"/>
        <v>5.163637154938054</v>
      </c>
      <c r="E32" s="62">
        <f>FBiH!E19</f>
        <v>20412166</v>
      </c>
      <c r="F32" s="29">
        <f t="shared" si="1"/>
        <v>16.209065414900348</v>
      </c>
      <c r="G32" s="62">
        <f t="shared" si="2"/>
        <v>45834114</v>
      </c>
      <c r="H32" s="29">
        <f t="shared" si="3"/>
        <v>7.413441115206064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2">
        <f>FBiH!C20</f>
        <v>22791901</v>
      </c>
      <c r="D33" s="26">
        <f t="shared" si="4"/>
        <v>4.6294291387611128</v>
      </c>
      <c r="E33" s="62">
        <f>FBiH!E20</f>
        <v>30116038</v>
      </c>
      <c r="F33" s="29">
        <f t="shared" si="1"/>
        <v>23.914798163978514</v>
      </c>
      <c r="G33" s="62">
        <f t="shared" si="2"/>
        <v>52907939</v>
      </c>
      <c r="H33" s="29">
        <f t="shared" si="3"/>
        <v>8.5575973019444511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68</v>
      </c>
      <c r="C34" s="62">
        <f>FBiH!C21</f>
        <v>645302</v>
      </c>
      <c r="D34" s="26">
        <f t="shared" si="4"/>
        <v>0.13107199272675077</v>
      </c>
      <c r="E34" s="62">
        <f>FBiH!E21</f>
        <v>25403155</v>
      </c>
      <c r="F34" s="29">
        <f t="shared" si="1"/>
        <v>20.172352171731937</v>
      </c>
      <c r="G34" s="62">
        <f t="shared" si="2"/>
        <v>26048457</v>
      </c>
      <c r="H34" s="29">
        <f t="shared" si="3"/>
        <v>4.2132090109012958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2">
        <f>RS!C24</f>
        <v>23513687.869999997</v>
      </c>
      <c r="D35" s="26">
        <f t="shared" si="4"/>
        <v>4.7760365309199839</v>
      </c>
      <c r="E35" s="62">
        <f>RS!E24</f>
        <v>1812063.52</v>
      </c>
      <c r="F35" s="29">
        <f t="shared" si="1"/>
        <v>1.4389387256420796</v>
      </c>
      <c r="G35" s="62">
        <f t="shared" si="2"/>
        <v>25325751.389999997</v>
      </c>
      <c r="H35" s="29">
        <f t="shared" si="3"/>
        <v>4.0963149550161067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10">
        <f>SUM(C11:C35)</f>
        <v>492326382.29989994</v>
      </c>
      <c r="D36" s="10">
        <f>SUM(D11:D35)</f>
        <v>100.00000000000001</v>
      </c>
      <c r="E36" s="10">
        <f>SUM(E11:E35)</f>
        <v>125930554.76989999</v>
      </c>
      <c r="F36" s="27">
        <f>SUM(F11:F35)</f>
        <v>99.999999999999986</v>
      </c>
      <c r="G36" s="10">
        <f>SUM(G11:G35)+0.4</f>
        <v>618256937.4698</v>
      </c>
      <c r="H36" s="27">
        <f>SUM(H11:H35)</f>
        <v>99.999999935302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3"/>
      <c r="F37" s="18"/>
      <c r="G37" s="5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61"/>
      <c r="D38" s="21"/>
      <c r="E38" s="61"/>
      <c r="F38" s="18"/>
      <c r="G38" s="61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8" t="s">
        <v>83</v>
      </c>
      <c r="C39" s="37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4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8"/>
      <c r="C41" s="40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6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8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62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59</v>
      </c>
      <c r="B8" s="75" t="s">
        <v>82</v>
      </c>
      <c r="C8" s="70" t="s">
        <v>78</v>
      </c>
      <c r="D8" s="70"/>
      <c r="E8" s="70" t="s">
        <v>77</v>
      </c>
      <c r="F8" s="70"/>
      <c r="G8" s="70" t="s">
        <v>79</v>
      </c>
      <c r="H8" s="71"/>
    </row>
    <row r="9" spans="1:8" s="28" customFormat="1" ht="21.75" customHeight="1" x14ac:dyDescent="0.25">
      <c r="A9" s="73"/>
      <c r="B9" s="76"/>
      <c r="C9" s="76" t="s">
        <v>81</v>
      </c>
      <c r="D9" s="76"/>
      <c r="E9" s="76" t="s">
        <v>81</v>
      </c>
      <c r="F9" s="76"/>
      <c r="G9" s="76" t="s">
        <v>81</v>
      </c>
      <c r="H9" s="78"/>
    </row>
    <row r="10" spans="1:8" ht="19.5" customHeight="1" thickBot="1" x14ac:dyDescent="0.3">
      <c r="A10" s="74"/>
      <c r="B10" s="77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67" t="s">
        <v>76</v>
      </c>
    </row>
    <row r="11" spans="1:8" ht="16.5" customHeight="1" x14ac:dyDescent="0.25">
      <c r="A11" s="15" t="s">
        <v>27</v>
      </c>
      <c r="B11" s="7" t="s">
        <v>63</v>
      </c>
      <c r="C11" s="62">
        <v>51654638</v>
      </c>
      <c r="D11" s="47">
        <f>C11/C22*100</f>
        <v>15.888870183846452</v>
      </c>
      <c r="E11" s="62">
        <v>3600254</v>
      </c>
      <c r="F11" s="29">
        <f>E11/E22*100</f>
        <v>3.3662829602353996</v>
      </c>
      <c r="G11" s="62">
        <f>C11+E11</f>
        <v>55254892</v>
      </c>
      <c r="H11" s="29">
        <f>G11/G22*100</f>
        <v>12.789006110669657</v>
      </c>
    </row>
    <row r="12" spans="1:8" ht="16.5" customHeight="1" x14ac:dyDescent="0.25">
      <c r="A12" s="15" t="s">
        <v>28</v>
      </c>
      <c r="B12" s="7" t="s">
        <v>0</v>
      </c>
      <c r="C12" s="62">
        <v>34107775</v>
      </c>
      <c r="D12" s="47">
        <f>C12/C22*100</f>
        <v>10.491487893784937</v>
      </c>
      <c r="E12" s="62">
        <v>0</v>
      </c>
      <c r="F12" s="29">
        <f>E12/E22*100</f>
        <v>0</v>
      </c>
      <c r="G12" s="62">
        <f>C12+E12+0.4</f>
        <v>34107775.399999999</v>
      </c>
      <c r="H12" s="29">
        <f>G12/G22*100</f>
        <v>7.8944059471141168</v>
      </c>
    </row>
    <row r="13" spans="1:8" ht="16.5" customHeight="1" x14ac:dyDescent="0.25">
      <c r="A13" s="15" t="s">
        <v>29</v>
      </c>
      <c r="B13" s="7" t="s">
        <v>1</v>
      </c>
      <c r="C13" s="62">
        <v>12184727</v>
      </c>
      <c r="D13" s="47">
        <f>C13/C22*100</f>
        <v>3.7479992702418863</v>
      </c>
      <c r="E13" s="62">
        <v>0</v>
      </c>
      <c r="F13" s="29">
        <f>E13/E22*100</f>
        <v>0</v>
      </c>
      <c r="G13" s="62">
        <f t="shared" ref="G13:G21" si="0">C13+E13</f>
        <v>12184727</v>
      </c>
      <c r="H13" s="29">
        <f>G13/G22*100</f>
        <v>2.8202126982682647</v>
      </c>
    </row>
    <row r="14" spans="1:8" x14ac:dyDescent="0.25">
      <c r="A14" s="15" t="s">
        <v>30</v>
      </c>
      <c r="B14" s="7" t="s">
        <v>24</v>
      </c>
      <c r="C14" s="62">
        <v>34814884</v>
      </c>
      <c r="D14" s="47">
        <f>C14/C22*100</f>
        <v>10.708993301660016</v>
      </c>
      <c r="E14" s="62">
        <v>0</v>
      </c>
      <c r="F14" s="29">
        <f>E14/E22*100</f>
        <v>0</v>
      </c>
      <c r="G14" s="62">
        <f t="shared" si="0"/>
        <v>34814884</v>
      </c>
      <c r="H14" s="29">
        <f>G14/G22*100</f>
        <v>8.058069577228661</v>
      </c>
    </row>
    <row r="15" spans="1:8" ht="16.5" customHeight="1" x14ac:dyDescent="0.25">
      <c r="A15" s="15" t="s">
        <v>31</v>
      </c>
      <c r="B15" s="7" t="s">
        <v>2</v>
      </c>
      <c r="C15" s="62">
        <v>27762557</v>
      </c>
      <c r="D15" s="47">
        <f>C15/C22*100</f>
        <v>8.5397106866693679</v>
      </c>
      <c r="E15" s="62">
        <v>3147582</v>
      </c>
      <c r="F15" s="29">
        <f>E15/E22*100</f>
        <v>2.9430289231103304</v>
      </c>
      <c r="G15" s="62">
        <f t="shared" si="0"/>
        <v>30910139</v>
      </c>
      <c r="H15" s="29">
        <f>G15/G22*100</f>
        <v>7.1542978774195864</v>
      </c>
    </row>
    <row r="16" spans="1:8" ht="16.5" customHeight="1" x14ac:dyDescent="0.25">
      <c r="A16" s="15" t="s">
        <v>32</v>
      </c>
      <c r="B16" s="7" t="s">
        <v>3</v>
      </c>
      <c r="C16" s="62">
        <v>48794778</v>
      </c>
      <c r="D16" s="47">
        <f>C16/C22*100</f>
        <v>15.009182588630409</v>
      </c>
      <c r="E16" s="62">
        <v>0</v>
      </c>
      <c r="F16" s="29">
        <f>E16/E22*100</f>
        <v>0</v>
      </c>
      <c r="G16" s="62">
        <f t="shared" si="0"/>
        <v>48794778</v>
      </c>
      <c r="H16" s="29">
        <f>G16/G22*100</f>
        <v>11.293782168839808</v>
      </c>
    </row>
    <row r="17" spans="1:8" ht="16.5" customHeight="1" x14ac:dyDescent="0.25">
      <c r="A17" s="15" t="s">
        <v>33</v>
      </c>
      <c r="B17" s="7" t="s">
        <v>4</v>
      </c>
      <c r="C17" s="62">
        <v>19991088</v>
      </c>
      <c r="D17" s="47">
        <f>C17/C22*100</f>
        <v>6.1492213354752501</v>
      </c>
      <c r="E17" s="62">
        <v>21777836</v>
      </c>
      <c r="F17" s="29">
        <f>E17/E22*100</f>
        <v>20.362551708185325</v>
      </c>
      <c r="G17" s="62">
        <f t="shared" si="0"/>
        <v>41768924</v>
      </c>
      <c r="H17" s="29">
        <f>G17/G22*100</f>
        <v>9.6676150280430662</v>
      </c>
    </row>
    <row r="18" spans="1:8" ht="16.5" customHeight="1" x14ac:dyDescent="0.25">
      <c r="A18" s="15" t="s">
        <v>34</v>
      </c>
      <c r="B18" s="7" t="s">
        <v>5</v>
      </c>
      <c r="C18" s="62">
        <v>46929905</v>
      </c>
      <c r="D18" s="47">
        <f>C18/C22*100</f>
        <v>14.435551136477745</v>
      </c>
      <c r="E18" s="62">
        <v>2493396</v>
      </c>
      <c r="F18" s="29">
        <f>E18/E22*100</f>
        <v>2.3313567509178807</v>
      </c>
      <c r="G18" s="62">
        <f t="shared" si="0"/>
        <v>49423301</v>
      </c>
      <c r="H18" s="29">
        <f>G18/G22*100</f>
        <v>11.439256790122146</v>
      </c>
    </row>
    <row r="19" spans="1:8" ht="16.5" customHeight="1" x14ac:dyDescent="0.25">
      <c r="A19" s="15" t="s">
        <v>35</v>
      </c>
      <c r="B19" s="7" t="s">
        <v>6</v>
      </c>
      <c r="C19" s="62">
        <v>25421948</v>
      </c>
      <c r="D19" s="47">
        <f>C19/C22*100</f>
        <v>7.8197437293529184</v>
      </c>
      <c r="E19" s="62">
        <v>20412166</v>
      </c>
      <c r="F19" s="29">
        <f>E19/E22*100</f>
        <v>19.085633010142168</v>
      </c>
      <c r="G19" s="62">
        <f t="shared" si="0"/>
        <v>45834114</v>
      </c>
      <c r="H19" s="29">
        <f>G19/G22*100</f>
        <v>10.608522482011724</v>
      </c>
    </row>
    <row r="20" spans="1:8" ht="16.5" customHeight="1" x14ac:dyDescent="0.25">
      <c r="A20" s="15" t="s">
        <v>36</v>
      </c>
      <c r="B20" s="7" t="s">
        <v>7</v>
      </c>
      <c r="C20" s="62">
        <v>22791901</v>
      </c>
      <c r="D20" s="47">
        <f>C20/C22*100</f>
        <v>7.0107461837614684</v>
      </c>
      <c r="E20" s="62">
        <v>30116038</v>
      </c>
      <c r="F20" s="29">
        <f>E20/E22*100</f>
        <v>28.158875887423996</v>
      </c>
      <c r="G20" s="62">
        <f t="shared" si="0"/>
        <v>52907939</v>
      </c>
      <c r="H20" s="29">
        <f>G20/G22*100</f>
        <v>12.245792737662713</v>
      </c>
    </row>
    <row r="21" spans="1:8" ht="16.5" customHeight="1" x14ac:dyDescent="0.25">
      <c r="A21" s="15" t="s">
        <v>37</v>
      </c>
      <c r="B21" s="7" t="s">
        <v>68</v>
      </c>
      <c r="C21" s="62">
        <v>645302</v>
      </c>
      <c r="D21" s="47">
        <f>C21/C22*100</f>
        <v>0.19849369009955084</v>
      </c>
      <c r="E21" s="62">
        <v>25403155</v>
      </c>
      <c r="F21" s="29">
        <f>E21/E22*100</f>
        <v>23.752270759984903</v>
      </c>
      <c r="G21" s="62">
        <f t="shared" si="0"/>
        <v>26048457</v>
      </c>
      <c r="H21" s="29">
        <f>G21/G22*100</f>
        <v>6.0290385826202648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325099503</v>
      </c>
      <c r="D22" s="10">
        <f t="shared" si="1"/>
        <v>100</v>
      </c>
      <c r="E22" s="10">
        <f t="shared" si="1"/>
        <v>106950427</v>
      </c>
      <c r="F22" s="27">
        <f t="shared" si="1"/>
        <v>100</v>
      </c>
      <c r="G22" s="10">
        <f t="shared" si="1"/>
        <v>432049930.39999998</v>
      </c>
      <c r="H22" s="27">
        <f t="shared" si="1"/>
        <v>100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50" t="s">
        <v>84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2"/>
      <c r="C29" s="55"/>
      <c r="D29" s="18"/>
    </row>
    <row r="30" spans="1:8" x14ac:dyDescent="0.25">
      <c r="A30" s="18"/>
      <c r="B30" s="42"/>
      <c r="C30" s="18"/>
      <c r="D30" s="18"/>
    </row>
    <row r="31" spans="1:8" x14ac:dyDescent="0.25">
      <c r="A31" s="18"/>
      <c r="B31" s="42"/>
      <c r="C31" s="18"/>
      <c r="D31" s="18"/>
    </row>
    <row r="32" spans="1:8" x14ac:dyDescent="0.25">
      <c r="A32" s="18"/>
      <c r="B32" s="42"/>
      <c r="C32" s="18"/>
      <c r="D32" s="18"/>
    </row>
    <row r="33" spans="1:8" x14ac:dyDescent="0.25">
      <c r="A33" s="18"/>
      <c r="B33" s="42"/>
      <c r="C33" s="18"/>
      <c r="D33" s="18"/>
    </row>
    <row r="34" spans="1:8" x14ac:dyDescent="0.25">
      <c r="A34" s="18"/>
      <c r="B34" s="42"/>
      <c r="C34" s="18"/>
      <c r="D34" s="18"/>
    </row>
    <row r="35" spans="1:8" x14ac:dyDescent="0.25">
      <c r="A35" s="18"/>
      <c r="B35" s="42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4"/>
      <c r="C42" s="6"/>
      <c r="D42" s="42"/>
      <c r="E42" s="16"/>
      <c r="F42" s="16"/>
      <c r="G42" s="16"/>
      <c r="H42" s="16"/>
    </row>
    <row r="43" spans="1:8" x14ac:dyDescent="0.25">
      <c r="A43" s="16"/>
      <c r="B43" s="44"/>
      <c r="C43" s="6"/>
      <c r="D43" s="42"/>
      <c r="E43" s="16"/>
      <c r="F43" s="16"/>
      <c r="G43" s="16"/>
      <c r="H43" s="16"/>
    </row>
    <row r="44" spans="1:8" x14ac:dyDescent="0.25">
      <c r="A44" s="16"/>
      <c r="B44" s="44"/>
      <c r="C44" s="6"/>
      <c r="D44" s="42"/>
      <c r="E44" s="16"/>
      <c r="F44" s="16"/>
      <c r="G44" s="16"/>
      <c r="H44" s="16"/>
    </row>
    <row r="45" spans="1:8" x14ac:dyDescent="0.25">
      <c r="A45" s="16"/>
      <c r="B45" s="44"/>
      <c r="C45" s="6"/>
      <c r="D45" s="42"/>
      <c r="E45" s="16"/>
      <c r="F45" s="16"/>
      <c r="G45" s="16"/>
      <c r="H45" s="16"/>
    </row>
    <row r="46" spans="1:8" x14ac:dyDescent="0.25">
      <c r="A46" s="16"/>
      <c r="B46" s="44"/>
      <c r="C46" s="6"/>
      <c r="D46" s="42"/>
      <c r="E46" s="16"/>
      <c r="F46" s="16"/>
      <c r="G46" s="16"/>
      <c r="H46" s="16"/>
    </row>
    <row r="47" spans="1:8" x14ac:dyDescent="0.25">
      <c r="A47" s="16"/>
      <c r="B47" s="44"/>
      <c r="C47" s="6"/>
      <c r="D47" s="42"/>
      <c r="E47" s="16"/>
      <c r="F47" s="16"/>
      <c r="G47" s="16"/>
      <c r="H47" s="16"/>
    </row>
    <row r="48" spans="1:8" x14ac:dyDescent="0.25">
      <c r="A48" s="16"/>
      <c r="B48" s="44"/>
      <c r="C48" s="6"/>
      <c r="D48" s="42"/>
      <c r="E48" s="16"/>
      <c r="F48" s="16"/>
      <c r="G48" s="16"/>
      <c r="H48" s="16"/>
    </row>
    <row r="49" spans="1:8" x14ac:dyDescent="0.25">
      <c r="A49" s="16"/>
      <c r="B49" s="44"/>
      <c r="C49" s="6"/>
      <c r="D49" s="18"/>
      <c r="E49" s="16"/>
      <c r="F49" s="16"/>
      <c r="G49" s="16"/>
      <c r="H49" s="16"/>
    </row>
    <row r="50" spans="1:8" x14ac:dyDescent="0.25">
      <c r="A50" s="16"/>
      <c r="B50" s="44"/>
      <c r="C50" s="6"/>
      <c r="D50" s="18"/>
      <c r="E50" s="16"/>
      <c r="F50" s="16"/>
      <c r="G50" s="16"/>
      <c r="H50" s="16"/>
    </row>
    <row r="51" spans="1:8" x14ac:dyDescent="0.25">
      <c r="A51" s="16"/>
      <c r="B51" s="44"/>
      <c r="C51" s="6"/>
      <c r="D51" s="18"/>
      <c r="E51" s="16"/>
      <c r="F51" s="16"/>
      <c r="G51" s="16"/>
      <c r="H51" s="16"/>
    </row>
    <row r="52" spans="1:8" x14ac:dyDescent="0.25">
      <c r="A52" s="16"/>
      <c r="B52" s="44"/>
      <c r="C52" s="6"/>
      <c r="D52" s="18"/>
      <c r="E52" s="16"/>
      <c r="F52" s="16"/>
      <c r="G52" s="16"/>
      <c r="H52" s="16"/>
    </row>
    <row r="53" spans="1:8" x14ac:dyDescent="0.25">
      <c r="A53" s="16"/>
      <c r="B53" s="44"/>
      <c r="C53" s="6"/>
      <c r="D53" s="18"/>
      <c r="E53" s="16"/>
      <c r="F53" s="16"/>
      <c r="G53" s="16"/>
      <c r="H53" s="16"/>
    </row>
    <row r="54" spans="1:8" x14ac:dyDescent="0.25">
      <c r="A54" s="16"/>
      <c r="B54" s="44"/>
      <c r="C54" s="6"/>
      <c r="D54" s="18"/>
      <c r="E54" s="16"/>
      <c r="F54" s="16"/>
      <c r="G54" s="16"/>
      <c r="H54" s="16"/>
    </row>
    <row r="55" spans="1:8" x14ac:dyDescent="0.25">
      <c r="A55" s="16"/>
      <c r="B55" s="45"/>
      <c r="C55" s="18"/>
      <c r="D55" s="18"/>
      <c r="E55" s="16"/>
      <c r="F55" s="16"/>
      <c r="G55" s="16"/>
      <c r="H55" s="16"/>
    </row>
    <row r="56" spans="1:8" x14ac:dyDescent="0.25">
      <c r="A56" s="16"/>
      <c r="B56" s="43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59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s="28" customFormat="1" ht="21.75" customHeight="1" x14ac:dyDescent="0.25">
      <c r="A8" s="73"/>
      <c r="B8" s="76"/>
      <c r="C8" s="79" t="s">
        <v>26</v>
      </c>
      <c r="D8" s="79"/>
      <c r="E8" s="80" t="s">
        <v>60</v>
      </c>
      <c r="F8" s="76" t="s">
        <v>57</v>
      </c>
      <c r="G8" s="76"/>
      <c r="H8" s="79" t="s">
        <v>26</v>
      </c>
      <c r="I8" s="79"/>
      <c r="J8" s="80" t="s">
        <v>61</v>
      </c>
      <c r="K8" s="76" t="s">
        <v>57</v>
      </c>
      <c r="L8" s="78"/>
    </row>
    <row r="9" spans="1:12" ht="19.5" customHeight="1" thickBot="1" x14ac:dyDescent="0.3">
      <c r="A9" s="74"/>
      <c r="B9" s="77"/>
      <c r="C9" s="51" t="s">
        <v>65</v>
      </c>
      <c r="D9" s="51" t="s">
        <v>74</v>
      </c>
      <c r="E9" s="81"/>
      <c r="F9" s="35" t="s">
        <v>67</v>
      </c>
      <c r="G9" s="35" t="s">
        <v>75</v>
      </c>
      <c r="H9" s="51" t="s">
        <v>65</v>
      </c>
      <c r="I9" s="51" t="s">
        <v>74</v>
      </c>
      <c r="J9" s="81"/>
      <c r="K9" s="35" t="s">
        <v>67</v>
      </c>
      <c r="L9" s="36" t="s">
        <v>75</v>
      </c>
    </row>
    <row r="10" spans="1:12" ht="16.5" customHeight="1" x14ac:dyDescent="0.25">
      <c r="A10" s="54" t="s">
        <v>27</v>
      </c>
      <c r="B10" s="7" t="s">
        <v>63</v>
      </c>
      <c r="C10" s="62">
        <v>28680802</v>
      </c>
      <c r="D10" s="62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2">
        <v>2177349</v>
      </c>
      <c r="I10" s="62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2">
        <v>13266562</v>
      </c>
      <c r="D11" s="62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2">
        <v>0</v>
      </c>
      <c r="I11" s="62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2">
        <v>2126555</v>
      </c>
      <c r="D12" s="62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2">
        <v>0</v>
      </c>
      <c r="I12" s="62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2">
        <v>2749392</v>
      </c>
      <c r="D13" s="62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2">
        <v>0</v>
      </c>
      <c r="I13" s="62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2">
        <v>4439577</v>
      </c>
      <c r="D14" s="62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2">
        <v>0</v>
      </c>
      <c r="I14" s="62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2">
        <v>16999983</v>
      </c>
      <c r="D15" s="62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2">
        <v>0</v>
      </c>
      <c r="I15" s="62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2">
        <v>22196298</v>
      </c>
      <c r="D16" s="62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2">
        <v>4288086</v>
      </c>
      <c r="I16" s="62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2">
        <v>1522440</v>
      </c>
      <c r="D17" s="62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2">
        <v>0</v>
      </c>
      <c r="I17" s="62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2">
        <v>3121970</v>
      </c>
      <c r="D18" s="62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2">
        <v>0</v>
      </c>
      <c r="I18" s="62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2">
        <v>27208327</v>
      </c>
      <c r="D19" s="62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2">
        <v>0</v>
      </c>
      <c r="I19" s="62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2">
        <v>491396</v>
      </c>
      <c r="D20" s="62"/>
      <c r="E20" s="46">
        <f>IFERROR((D20-C20)/C20*100, "-")</f>
        <v>-100</v>
      </c>
      <c r="F20" s="46" t="s">
        <v>72</v>
      </c>
      <c r="G20" s="46" t="e">
        <f t="shared" ref="G20:G31" si="8">D20/D$32*100</f>
        <v>#DIV/0!</v>
      </c>
      <c r="H20" s="62">
        <v>0</v>
      </c>
      <c r="I20" s="62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2">
        <v>13237492</v>
      </c>
      <c r="D21" s="62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2">
        <v>13619267</v>
      </c>
      <c r="I21" s="62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2">
        <v>1806278</v>
      </c>
      <c r="D22" s="62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2">
        <v>0</v>
      </c>
      <c r="I22" s="62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2">
        <v>4279393</v>
      </c>
      <c r="D23" s="62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2">
        <v>0</v>
      </c>
      <c r="I23" s="62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66</v>
      </c>
      <c r="C24" s="62">
        <v>1763207</v>
      </c>
      <c r="D24" s="62"/>
      <c r="E24" s="46">
        <f>IFERROR((D24-C24)/C24*100, "-")</f>
        <v>-100</v>
      </c>
      <c r="F24" s="46" t="s">
        <v>72</v>
      </c>
      <c r="G24" s="46" t="e">
        <f t="shared" si="8"/>
        <v>#DIV/0!</v>
      </c>
      <c r="H24" s="62"/>
      <c r="I24" s="62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71</v>
      </c>
      <c r="B25" s="7" t="s">
        <v>5</v>
      </c>
      <c r="C25" s="62">
        <v>32253873</v>
      </c>
      <c r="D25" s="62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2">
        <v>2484413</v>
      </c>
      <c r="I25" s="62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2">
        <v>16874018</v>
      </c>
      <c r="D26" s="62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2">
        <v>6435953</v>
      </c>
      <c r="I26" s="62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2">
        <v>11620643</v>
      </c>
      <c r="D27" s="62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2">
        <v>13704200</v>
      </c>
      <c r="I27" s="62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2">
        <v>0</v>
      </c>
      <c r="D28" s="62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2">
        <v>0</v>
      </c>
      <c r="I28" s="62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68</v>
      </c>
      <c r="C29" s="62">
        <v>103869</v>
      </c>
      <c r="D29" s="62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2">
        <v>13661450</v>
      </c>
      <c r="I29" s="62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2">
        <v>6167356</v>
      </c>
      <c r="D30" s="62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2">
        <v>650092</v>
      </c>
      <c r="I30" s="62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2">
        <v>0</v>
      </c>
      <c r="D31" s="62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2">
        <v>0</v>
      </c>
      <c r="I31" s="62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7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50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2"/>
    </row>
    <row r="40" spans="1:12" x14ac:dyDescent="0.25">
      <c r="A40" s="18"/>
      <c r="B40" s="42"/>
    </row>
    <row r="41" spans="1:12" x14ac:dyDescent="0.25">
      <c r="A41" s="18"/>
      <c r="B41" s="42"/>
    </row>
    <row r="42" spans="1:12" x14ac:dyDescent="0.25">
      <c r="A42" s="18"/>
      <c r="B42" s="42"/>
    </row>
    <row r="43" spans="1:12" x14ac:dyDescent="0.25">
      <c r="A43" s="18"/>
      <c r="B43" s="42"/>
      <c r="C43" s="42"/>
      <c r="D43" s="18"/>
      <c r="E43" s="18"/>
      <c r="F43" s="18"/>
      <c r="G43" s="18"/>
    </row>
    <row r="44" spans="1:12" x14ac:dyDescent="0.25">
      <c r="A44" s="18"/>
      <c r="B44" s="42"/>
      <c r="C44" s="42"/>
      <c r="D44" s="18"/>
      <c r="E44" s="18"/>
      <c r="F44" s="18"/>
      <c r="G44" s="18"/>
    </row>
    <row r="45" spans="1:12" x14ac:dyDescent="0.25">
      <c r="A45" s="18"/>
      <c r="B45" s="42"/>
      <c r="C45" s="42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4"/>
      <c r="C52" s="6"/>
      <c r="D52" s="6"/>
      <c r="E52" s="41"/>
      <c r="F52" s="42"/>
      <c r="G52" s="42"/>
      <c r="H52" s="16"/>
      <c r="I52" s="16"/>
      <c r="J52" s="16"/>
      <c r="K52" s="16"/>
      <c r="L52" s="16"/>
    </row>
    <row r="53" spans="1:12" x14ac:dyDescent="0.25">
      <c r="A53" s="16"/>
      <c r="B53" s="44"/>
      <c r="C53" s="6"/>
      <c r="D53" s="6"/>
      <c r="E53" s="41"/>
      <c r="F53" s="42"/>
      <c r="G53" s="42"/>
      <c r="H53" s="16"/>
      <c r="I53" s="16"/>
      <c r="J53" s="16"/>
      <c r="K53" s="16"/>
      <c r="L53" s="16"/>
    </row>
    <row r="54" spans="1:12" x14ac:dyDescent="0.25">
      <c r="A54" s="16"/>
      <c r="B54" s="44"/>
      <c r="C54" s="6"/>
      <c r="D54" s="6"/>
      <c r="E54" s="41"/>
      <c r="F54" s="42"/>
      <c r="G54" s="42"/>
      <c r="H54" s="16"/>
      <c r="I54" s="16"/>
      <c r="J54" s="16"/>
      <c r="K54" s="16"/>
      <c r="L54" s="16"/>
    </row>
    <row r="55" spans="1:12" x14ac:dyDescent="0.25">
      <c r="A55" s="16"/>
      <c r="B55" s="44"/>
      <c r="C55" s="6"/>
      <c r="D55" s="6"/>
      <c r="E55" s="41"/>
      <c r="F55" s="42"/>
      <c r="G55" s="42"/>
      <c r="H55" s="16"/>
      <c r="I55" s="16"/>
      <c r="J55" s="16"/>
      <c r="K55" s="16"/>
      <c r="L55" s="16"/>
    </row>
    <row r="56" spans="1:12" x14ac:dyDescent="0.25">
      <c r="A56" s="16"/>
      <c r="B56" s="44"/>
      <c r="C56" s="6"/>
      <c r="D56" s="6"/>
      <c r="E56" s="41"/>
      <c r="F56" s="42"/>
      <c r="G56" s="42"/>
      <c r="H56" s="16"/>
      <c r="I56" s="16"/>
      <c r="J56" s="16"/>
      <c r="K56" s="16"/>
      <c r="L56" s="16"/>
    </row>
    <row r="57" spans="1:12" x14ac:dyDescent="0.25">
      <c r="A57" s="16"/>
      <c r="B57" s="44"/>
      <c r="C57" s="6"/>
      <c r="D57" s="6"/>
      <c r="E57" s="41"/>
      <c r="F57" s="42"/>
      <c r="G57" s="42"/>
      <c r="H57" s="16"/>
      <c r="I57" s="16"/>
      <c r="J57" s="16"/>
      <c r="K57" s="16"/>
      <c r="L57" s="16"/>
    </row>
    <row r="58" spans="1:12" x14ac:dyDescent="0.25">
      <c r="A58" s="16"/>
      <c r="B58" s="44"/>
      <c r="C58" s="6"/>
      <c r="D58" s="6"/>
      <c r="E58" s="41"/>
      <c r="F58" s="42"/>
      <c r="G58" s="42"/>
      <c r="H58" s="16"/>
      <c r="I58" s="16"/>
      <c r="J58" s="16"/>
      <c r="K58" s="16"/>
      <c r="L58" s="16"/>
    </row>
    <row r="59" spans="1:12" x14ac:dyDescent="0.25">
      <c r="A59" s="16"/>
      <c r="B59" s="44"/>
      <c r="C59" s="6"/>
      <c r="D59" s="6"/>
      <c r="E59" s="45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4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4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4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4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4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5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3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64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59</v>
      </c>
      <c r="B8" s="75" t="s">
        <v>82</v>
      </c>
      <c r="C8" s="70" t="s">
        <v>78</v>
      </c>
      <c r="D8" s="70"/>
      <c r="E8" s="70" t="s">
        <v>77</v>
      </c>
      <c r="F8" s="70"/>
      <c r="G8" s="70" t="s">
        <v>79</v>
      </c>
      <c r="H8" s="71"/>
    </row>
    <row r="9" spans="1:8" ht="21" customHeight="1" x14ac:dyDescent="0.25">
      <c r="A9" s="73"/>
      <c r="B9" s="76"/>
      <c r="C9" s="76" t="s">
        <v>81</v>
      </c>
      <c r="D9" s="76"/>
      <c r="E9" s="76" t="s">
        <v>81</v>
      </c>
      <c r="F9" s="76"/>
      <c r="G9" s="76" t="s">
        <v>81</v>
      </c>
      <c r="H9" s="78"/>
    </row>
    <row r="10" spans="1:8" ht="18.75" customHeight="1" thickBot="1" x14ac:dyDescent="0.3">
      <c r="A10" s="74"/>
      <c r="B10" s="77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67" t="s">
        <v>76</v>
      </c>
    </row>
    <row r="11" spans="1:8" x14ac:dyDescent="0.25">
      <c r="A11" s="15" t="s">
        <v>27</v>
      </c>
      <c r="B11" s="7" t="s">
        <v>12</v>
      </c>
      <c r="C11" s="62">
        <v>12422135.880000001</v>
      </c>
      <c r="D11" s="47">
        <f t="shared" ref="D11:D24" si="0">C11/C$25*100</f>
        <v>7.4283129195531359</v>
      </c>
      <c r="E11" s="62">
        <v>0</v>
      </c>
      <c r="F11" s="30">
        <f t="shared" ref="F11:F24" si="1">E11/E$25*100</f>
        <v>0</v>
      </c>
      <c r="G11" s="62">
        <f t="shared" ref="G11:G24" si="2">C11+E11</f>
        <v>12422135.880000001</v>
      </c>
      <c r="H11" s="30">
        <f t="shared" ref="H11:H24" si="3">G11/G$25*100</f>
        <v>6.6711430871898081</v>
      </c>
    </row>
    <row r="12" spans="1:8" x14ac:dyDescent="0.25">
      <c r="A12" s="15" t="s">
        <v>28</v>
      </c>
      <c r="B12" s="7" t="s">
        <v>13</v>
      </c>
      <c r="C12" s="62">
        <v>16903849.740000002</v>
      </c>
      <c r="D12" s="47">
        <f t="shared" si="0"/>
        <v>10.108332949085961</v>
      </c>
      <c r="E12" s="62">
        <v>0</v>
      </c>
      <c r="F12" s="30">
        <f t="shared" si="1"/>
        <v>0</v>
      </c>
      <c r="G12" s="62">
        <f t="shared" si="2"/>
        <v>16903849.740000002</v>
      </c>
      <c r="H12" s="30">
        <f t="shared" si="3"/>
        <v>9.0779879908942256</v>
      </c>
    </row>
    <row r="13" spans="1:8" x14ac:dyDescent="0.25">
      <c r="A13" s="15" t="s">
        <v>29</v>
      </c>
      <c r="B13" s="7" t="s">
        <v>14</v>
      </c>
      <c r="C13" s="62">
        <v>20045424.439999998</v>
      </c>
      <c r="D13" s="47">
        <f t="shared" si="0"/>
        <v>11.986963174772338</v>
      </c>
      <c r="E13" s="62">
        <v>0</v>
      </c>
      <c r="F13" s="30">
        <f t="shared" si="1"/>
        <v>0</v>
      </c>
      <c r="G13" s="62">
        <f t="shared" si="2"/>
        <v>20045424.439999998</v>
      </c>
      <c r="H13" s="30">
        <f t="shared" si="3"/>
        <v>10.765128958055772</v>
      </c>
    </row>
    <row r="14" spans="1:8" x14ac:dyDescent="0.25">
      <c r="A14" s="15" t="s">
        <v>30</v>
      </c>
      <c r="B14" s="7" t="s">
        <v>23</v>
      </c>
      <c r="C14" s="62">
        <v>9059275.9100000001</v>
      </c>
      <c r="D14" s="47">
        <f t="shared" si="0"/>
        <v>5.4173563173138861</v>
      </c>
      <c r="E14" s="62">
        <v>0</v>
      </c>
      <c r="F14" s="30">
        <f t="shared" si="1"/>
        <v>0</v>
      </c>
      <c r="G14" s="62">
        <f t="shared" si="2"/>
        <v>9059275.9100000001</v>
      </c>
      <c r="H14" s="30">
        <f t="shared" si="3"/>
        <v>4.8651638048207904</v>
      </c>
    </row>
    <row r="15" spans="1:8" x14ac:dyDescent="0.25">
      <c r="A15" s="15" t="s">
        <v>31</v>
      </c>
      <c r="B15" s="7" t="s">
        <v>16</v>
      </c>
      <c r="C15" s="62">
        <v>8346932.0799000002</v>
      </c>
      <c r="D15" s="47">
        <f t="shared" si="0"/>
        <v>4.991381836965842</v>
      </c>
      <c r="E15" s="62">
        <v>17168064.249899998</v>
      </c>
      <c r="F15" s="30">
        <f t="shared" si="1"/>
        <v>90.45283813698191</v>
      </c>
      <c r="G15" s="62">
        <f t="shared" si="2"/>
        <v>25514996.329799999</v>
      </c>
      <c r="H15" s="30">
        <f t="shared" si="3"/>
        <v>13.702489896223756</v>
      </c>
    </row>
    <row r="16" spans="1:8" x14ac:dyDescent="0.25">
      <c r="A16" s="15" t="s">
        <v>32</v>
      </c>
      <c r="B16" s="7" t="s">
        <v>17</v>
      </c>
      <c r="C16" s="62">
        <v>2950013.56</v>
      </c>
      <c r="D16" s="47">
        <f t="shared" si="0"/>
        <v>1.7640785813562474</v>
      </c>
      <c r="E16" s="62">
        <v>0</v>
      </c>
      <c r="F16" s="30">
        <f t="shared" si="1"/>
        <v>0</v>
      </c>
      <c r="G16" s="62">
        <f t="shared" si="2"/>
        <v>2950013.56</v>
      </c>
      <c r="H16" s="30">
        <f t="shared" si="3"/>
        <v>1.5842656011834093</v>
      </c>
    </row>
    <row r="17" spans="1:8" x14ac:dyDescent="0.25">
      <c r="A17" s="15" t="s">
        <v>33</v>
      </c>
      <c r="B17" s="7" t="s">
        <v>18</v>
      </c>
      <c r="C17" s="62">
        <v>10528548.27</v>
      </c>
      <c r="D17" s="47">
        <f t="shared" si="0"/>
        <v>6.2959664822294483</v>
      </c>
      <c r="E17" s="62">
        <v>0</v>
      </c>
      <c r="F17" s="30">
        <f t="shared" si="1"/>
        <v>0</v>
      </c>
      <c r="G17" s="62">
        <f t="shared" si="2"/>
        <v>10528548.27</v>
      </c>
      <c r="H17" s="30">
        <f t="shared" si="3"/>
        <v>5.6542170113143788</v>
      </c>
    </row>
    <row r="18" spans="1:8" x14ac:dyDescent="0.25">
      <c r="A18" s="15" t="s">
        <v>34</v>
      </c>
      <c r="B18" s="7" t="s">
        <v>19</v>
      </c>
      <c r="C18" s="62">
        <v>12420321.720000001</v>
      </c>
      <c r="D18" s="47">
        <f t="shared" si="0"/>
        <v>7.4272280700315791</v>
      </c>
      <c r="E18" s="62">
        <v>0</v>
      </c>
      <c r="F18" s="30">
        <f t="shared" si="1"/>
        <v>0</v>
      </c>
      <c r="G18" s="62">
        <f t="shared" si="2"/>
        <v>12420321.720000001</v>
      </c>
      <c r="H18" s="30">
        <f t="shared" si="3"/>
        <v>6.6701688166569504</v>
      </c>
    </row>
    <row r="19" spans="1:8" x14ac:dyDescent="0.25">
      <c r="A19" s="15" t="s">
        <v>35</v>
      </c>
      <c r="B19" s="7" t="s">
        <v>11</v>
      </c>
      <c r="C19" s="62">
        <v>21027826.59</v>
      </c>
      <c r="D19" s="47">
        <f t="shared" si="0"/>
        <v>12.574429827330141</v>
      </c>
      <c r="E19" s="62">
        <v>0</v>
      </c>
      <c r="F19" s="30">
        <f t="shared" si="1"/>
        <v>0</v>
      </c>
      <c r="G19" s="62">
        <f t="shared" si="2"/>
        <v>21027826.59</v>
      </c>
      <c r="H19" s="30">
        <f t="shared" si="3"/>
        <v>11.292714984736147</v>
      </c>
    </row>
    <row r="20" spans="1:8" x14ac:dyDescent="0.25">
      <c r="A20" s="15" t="s">
        <v>36</v>
      </c>
      <c r="B20" s="7" t="s">
        <v>15</v>
      </c>
      <c r="C20" s="62">
        <v>9232448.7799999993</v>
      </c>
      <c r="D20" s="47">
        <f t="shared" si="0"/>
        <v>5.5209119602374361</v>
      </c>
      <c r="E20" s="62">
        <v>0</v>
      </c>
      <c r="F20" s="30">
        <f t="shared" si="1"/>
        <v>0</v>
      </c>
      <c r="G20" s="62">
        <f t="shared" si="2"/>
        <v>9232448.7799999993</v>
      </c>
      <c r="H20" s="30">
        <f t="shared" si="3"/>
        <v>4.9581639946230389</v>
      </c>
    </row>
    <row r="21" spans="1:8" x14ac:dyDescent="0.25">
      <c r="A21" s="15" t="s">
        <v>37</v>
      </c>
      <c r="B21" s="7" t="s">
        <v>66</v>
      </c>
      <c r="C21" s="62">
        <v>9195128.2100000009</v>
      </c>
      <c r="D21" s="47">
        <f t="shared" si="0"/>
        <v>5.498594632929624</v>
      </c>
      <c r="E21" s="62">
        <v>0</v>
      </c>
      <c r="F21" s="30">
        <f t="shared" si="1"/>
        <v>0</v>
      </c>
      <c r="G21" s="62">
        <f t="shared" si="2"/>
        <v>9195128.2100000009</v>
      </c>
      <c r="H21" s="30">
        <f t="shared" si="3"/>
        <v>4.9381214781854004</v>
      </c>
    </row>
    <row r="22" spans="1:8" x14ac:dyDescent="0.25">
      <c r="A22" s="15" t="s">
        <v>38</v>
      </c>
      <c r="B22" s="7" t="s">
        <v>22</v>
      </c>
      <c r="C22" s="62">
        <v>2579023.0299999998</v>
      </c>
      <c r="D22" s="47">
        <f t="shared" si="0"/>
        <v>1.5422299577658518</v>
      </c>
      <c r="E22" s="62">
        <v>0</v>
      </c>
      <c r="F22" s="30">
        <f t="shared" si="1"/>
        <v>0</v>
      </c>
      <c r="G22" s="62">
        <f t="shared" si="2"/>
        <v>2579023.0299999998</v>
      </c>
      <c r="H22" s="30">
        <f t="shared" si="3"/>
        <v>1.3850300644342826</v>
      </c>
    </row>
    <row r="23" spans="1:8" x14ac:dyDescent="0.25">
      <c r="A23" s="15" t="s">
        <v>39</v>
      </c>
      <c r="B23" s="7" t="s">
        <v>20</v>
      </c>
      <c r="C23" s="62">
        <v>9002263.2200000007</v>
      </c>
      <c r="D23" s="47">
        <f t="shared" si="0"/>
        <v>5.3832632993500971</v>
      </c>
      <c r="E23" s="62">
        <v>0</v>
      </c>
      <c r="F23" s="30">
        <f t="shared" si="1"/>
        <v>0</v>
      </c>
      <c r="G23" s="62">
        <f t="shared" si="2"/>
        <v>9002263.2200000007</v>
      </c>
      <c r="H23" s="30">
        <f t="shared" si="3"/>
        <v>4.8345458968821129</v>
      </c>
    </row>
    <row r="24" spans="1:8" x14ac:dyDescent="0.25">
      <c r="A24" s="15" t="s">
        <v>40</v>
      </c>
      <c r="B24" s="7" t="s">
        <v>25</v>
      </c>
      <c r="C24" s="62">
        <v>23513687.869999997</v>
      </c>
      <c r="D24" s="47">
        <f t="shared" si="0"/>
        <v>14.060949991078415</v>
      </c>
      <c r="E24" s="62">
        <v>1812063.52</v>
      </c>
      <c r="F24" s="30">
        <f t="shared" si="1"/>
        <v>9.5471618630180988</v>
      </c>
      <c r="G24" s="62">
        <f t="shared" si="2"/>
        <v>25325751.389999997</v>
      </c>
      <c r="H24" s="30">
        <f t="shared" si="3"/>
        <v>13.600858414799932</v>
      </c>
    </row>
    <row r="25" spans="1:8" x14ac:dyDescent="0.25">
      <c r="A25" s="3"/>
      <c r="B25" s="4" t="s">
        <v>56</v>
      </c>
      <c r="C25" s="69">
        <f t="shared" ref="C25:H25" si="4">SUM(C11:C24)</f>
        <v>167226879.2999</v>
      </c>
      <c r="D25" s="31">
        <f t="shared" si="4"/>
        <v>100</v>
      </c>
      <c r="E25" s="69">
        <f t="shared" si="4"/>
        <v>18980127.769899998</v>
      </c>
      <c r="F25" s="32">
        <f t="shared" si="4"/>
        <v>100.00000000000001</v>
      </c>
      <c r="G25" s="69">
        <f t="shared" si="4"/>
        <v>186207007.06979999</v>
      </c>
      <c r="H25" s="32">
        <f t="shared" si="4"/>
        <v>100.00000000000001</v>
      </c>
    </row>
    <row r="26" spans="1:8" x14ac:dyDescent="0.25">
      <c r="C26" s="33"/>
      <c r="D26" s="33"/>
      <c r="E26" s="33"/>
      <c r="F26" s="33"/>
      <c r="G26" s="33"/>
      <c r="H26" s="33"/>
    </row>
    <row r="27" spans="1:8" x14ac:dyDescent="0.25">
      <c r="D27" s="49"/>
    </row>
    <row r="28" spans="1:8" x14ac:dyDescent="0.25">
      <c r="B28" s="50" t="s">
        <v>85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8"/>
    </row>
    <row r="32" spans="1:8" x14ac:dyDescent="0.25">
      <c r="C32" s="6"/>
      <c r="D32" s="6"/>
      <c r="E32" s="18"/>
      <c r="G32" s="18"/>
    </row>
    <row r="33" spans="2:3" x14ac:dyDescent="0.25">
      <c r="C33" s="39"/>
    </row>
    <row r="35" spans="2:3" x14ac:dyDescent="0.25">
      <c r="C35" s="52"/>
    </row>
    <row r="36" spans="2:3" x14ac:dyDescent="0.25">
      <c r="C36" s="52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59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ht="21" customHeight="1" x14ac:dyDescent="0.25">
      <c r="A8" s="73"/>
      <c r="B8" s="76"/>
      <c r="C8" s="79" t="s">
        <v>26</v>
      </c>
      <c r="D8" s="79"/>
      <c r="E8" s="80" t="s">
        <v>60</v>
      </c>
      <c r="F8" s="76" t="s">
        <v>57</v>
      </c>
      <c r="G8" s="76"/>
      <c r="H8" s="79" t="s">
        <v>26</v>
      </c>
      <c r="I8" s="79"/>
      <c r="J8" s="80" t="s">
        <v>61</v>
      </c>
      <c r="K8" s="76" t="s">
        <v>57</v>
      </c>
      <c r="L8" s="78"/>
    </row>
    <row r="9" spans="1:12" ht="18.75" customHeight="1" thickBot="1" x14ac:dyDescent="0.3">
      <c r="A9" s="74"/>
      <c r="B9" s="77"/>
      <c r="C9" s="51" t="s">
        <v>65</v>
      </c>
      <c r="D9" s="51" t="s">
        <v>74</v>
      </c>
      <c r="E9" s="81"/>
      <c r="F9" s="35" t="s">
        <v>67</v>
      </c>
      <c r="G9" s="35" t="s">
        <v>75</v>
      </c>
      <c r="H9" s="63" t="s">
        <v>65</v>
      </c>
      <c r="I9" s="63" t="s">
        <v>74</v>
      </c>
      <c r="J9" s="81"/>
      <c r="K9" s="35" t="s">
        <v>67</v>
      </c>
      <c r="L9" s="36" t="s">
        <v>75</v>
      </c>
    </row>
    <row r="10" spans="1:12" x14ac:dyDescent="0.25">
      <c r="A10" s="15" t="s">
        <v>27</v>
      </c>
      <c r="B10" s="7" t="s">
        <v>63</v>
      </c>
      <c r="C10" s="62">
        <v>3039678</v>
      </c>
      <c r="D10" s="62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2">
        <v>19190</v>
      </c>
      <c r="I10" s="62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9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2">
        <v>3186682</v>
      </c>
      <c r="D11" s="62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2">
        <v>0</v>
      </c>
      <c r="I11" s="62"/>
      <c r="J11" s="12">
        <f t="shared" si="3"/>
        <v>0</v>
      </c>
      <c r="K11" s="12">
        <f t="shared" si="4"/>
        <v>0</v>
      </c>
      <c r="L11" s="29" t="e">
        <f t="shared" si="5"/>
        <v>#DIV/0!</v>
      </c>
    </row>
    <row r="12" spans="1:12" x14ac:dyDescent="0.25">
      <c r="A12" s="15" t="s">
        <v>29</v>
      </c>
      <c r="B12" s="7" t="s">
        <v>21</v>
      </c>
      <c r="C12" s="62">
        <v>8296822</v>
      </c>
      <c r="D12" s="62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2">
        <v>0</v>
      </c>
      <c r="I12" s="62"/>
      <c r="J12" s="12">
        <f t="shared" si="3"/>
        <v>0</v>
      </c>
      <c r="K12" s="12">
        <f t="shared" si="4"/>
        <v>0</v>
      </c>
      <c r="L12" s="29" t="e">
        <f t="shared" si="5"/>
        <v>#DIV/0!</v>
      </c>
    </row>
    <row r="13" spans="1:12" x14ac:dyDescent="0.25">
      <c r="A13" s="15" t="s">
        <v>30</v>
      </c>
      <c r="B13" s="7" t="s">
        <v>12</v>
      </c>
      <c r="C13" s="62">
        <v>8438781</v>
      </c>
      <c r="D13" s="62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2">
        <v>0</v>
      </c>
      <c r="I13" s="62"/>
      <c r="J13" s="12">
        <f t="shared" si="3"/>
        <v>0</v>
      </c>
      <c r="K13" s="12">
        <f t="shared" si="4"/>
        <v>0</v>
      </c>
      <c r="L13" s="29" t="e">
        <f t="shared" si="5"/>
        <v>#DIV/0!</v>
      </c>
    </row>
    <row r="14" spans="1:12" x14ac:dyDescent="0.25">
      <c r="A14" s="15" t="s">
        <v>31</v>
      </c>
      <c r="B14" s="7" t="s">
        <v>1</v>
      </c>
      <c r="C14" s="62">
        <v>271963</v>
      </c>
      <c r="D14" s="62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2">
        <v>0</v>
      </c>
      <c r="I14" s="62"/>
      <c r="J14" s="12">
        <f t="shared" si="3"/>
        <v>0</v>
      </c>
      <c r="K14" s="12">
        <f t="shared" si="4"/>
        <v>0</v>
      </c>
      <c r="L14" s="29" t="e">
        <f t="shared" si="5"/>
        <v>#DIV/0!</v>
      </c>
    </row>
    <row r="15" spans="1:12" x14ac:dyDescent="0.25">
      <c r="A15" s="15" t="s">
        <v>32</v>
      </c>
      <c r="B15" s="7" t="s">
        <v>24</v>
      </c>
      <c r="C15" s="62">
        <v>1249854</v>
      </c>
      <c r="D15" s="62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2">
        <v>0</v>
      </c>
      <c r="I15" s="62"/>
      <c r="J15" s="12">
        <f t="shared" si="3"/>
        <v>0</v>
      </c>
      <c r="K15" s="12">
        <f t="shared" si="4"/>
        <v>0</v>
      </c>
      <c r="L15" s="29" t="e">
        <f t="shared" si="5"/>
        <v>#DIV/0!</v>
      </c>
    </row>
    <row r="16" spans="1:12" x14ac:dyDescent="0.25">
      <c r="A16" s="15" t="s">
        <v>33</v>
      </c>
      <c r="B16" s="7" t="s">
        <v>2</v>
      </c>
      <c r="C16" s="62">
        <v>1272183</v>
      </c>
      <c r="D16" s="62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2">
        <v>81886</v>
      </c>
      <c r="I16" s="62"/>
      <c r="J16" s="12">
        <f t="shared" si="3"/>
        <v>-0.40148922564835904</v>
      </c>
      <c r="K16" s="12">
        <f t="shared" si="4"/>
        <v>0.40148922564835904</v>
      </c>
      <c r="L16" s="29" t="e">
        <f t="shared" si="5"/>
        <v>#DIV/0!</v>
      </c>
    </row>
    <row r="17" spans="1:12" x14ac:dyDescent="0.25">
      <c r="A17" s="15" t="s">
        <v>34</v>
      </c>
      <c r="B17" s="7" t="s">
        <v>13</v>
      </c>
      <c r="C17" s="62">
        <v>12058470</v>
      </c>
      <c r="D17" s="62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2">
        <v>0</v>
      </c>
      <c r="I17" s="62"/>
      <c r="J17" s="12">
        <f t="shared" si="3"/>
        <v>0</v>
      </c>
      <c r="K17" s="12">
        <f t="shared" si="4"/>
        <v>0</v>
      </c>
      <c r="L17" s="29" t="e">
        <f t="shared" si="5"/>
        <v>#DIV/0!</v>
      </c>
    </row>
    <row r="18" spans="1:12" x14ac:dyDescent="0.25">
      <c r="A18" s="15" t="s">
        <v>35</v>
      </c>
      <c r="B18" s="7" t="s">
        <v>14</v>
      </c>
      <c r="C18" s="62">
        <v>11961445</v>
      </c>
      <c r="D18" s="62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2">
        <v>339667</v>
      </c>
      <c r="I18" s="62"/>
      <c r="J18" s="12">
        <f t="shared" si="3"/>
        <v>-1.6653962925078911</v>
      </c>
      <c r="K18" s="12">
        <f t="shared" si="4"/>
        <v>1.6653962925078911</v>
      </c>
      <c r="L18" s="29" t="e">
        <f t="shared" si="5"/>
        <v>#DIV/0!</v>
      </c>
    </row>
    <row r="19" spans="1:12" x14ac:dyDescent="0.25">
      <c r="A19" s="15" t="s">
        <v>36</v>
      </c>
      <c r="B19" s="7" t="s">
        <v>3</v>
      </c>
      <c r="C19" s="62">
        <v>4011785</v>
      </c>
      <c r="D19" s="62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2">
        <v>0</v>
      </c>
      <c r="I19" s="62"/>
      <c r="J19" s="12">
        <f t="shared" si="3"/>
        <v>0</v>
      </c>
      <c r="K19" s="12">
        <f t="shared" si="4"/>
        <v>0</v>
      </c>
      <c r="L19" s="29" t="e">
        <f t="shared" si="5"/>
        <v>#DIV/0!</v>
      </c>
    </row>
    <row r="20" spans="1:12" x14ac:dyDescent="0.25">
      <c r="A20" s="15" t="s">
        <v>37</v>
      </c>
      <c r="B20" s="7" t="s">
        <v>23</v>
      </c>
      <c r="C20" s="62">
        <v>4551106</v>
      </c>
      <c r="D20" s="62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2">
        <v>0</v>
      </c>
      <c r="I20" s="62"/>
      <c r="J20" s="12">
        <f t="shared" si="3"/>
        <v>0</v>
      </c>
      <c r="K20" s="12">
        <f t="shared" si="4"/>
        <v>0</v>
      </c>
      <c r="L20" s="29" t="e">
        <f t="shared" si="5"/>
        <v>#DIV/0!</v>
      </c>
    </row>
    <row r="21" spans="1:12" x14ac:dyDescent="0.25">
      <c r="A21" s="15" t="s">
        <v>38</v>
      </c>
      <c r="B21" s="7" t="s">
        <v>4</v>
      </c>
      <c r="C21" s="62">
        <v>18948</v>
      </c>
      <c r="D21" s="62"/>
      <c r="E21" s="46">
        <f t="shared" si="0"/>
        <v>-1.5905113123690095E-2</v>
      </c>
      <c r="F21" s="46" t="s">
        <v>72</v>
      </c>
      <c r="G21" s="47" t="e">
        <f t="shared" ref="G21:G31" si="6">D21/D$37*100</f>
        <v>#DIV/0!</v>
      </c>
      <c r="H21" s="62">
        <v>0</v>
      </c>
      <c r="I21" s="62"/>
      <c r="J21" s="12">
        <f t="shared" si="3"/>
        <v>0</v>
      </c>
      <c r="K21" s="12">
        <f t="shared" si="4"/>
        <v>0</v>
      </c>
      <c r="L21" s="29" t="e">
        <f t="shared" si="5"/>
        <v>#DIV/0!</v>
      </c>
    </row>
    <row r="22" spans="1:12" x14ac:dyDescent="0.25">
      <c r="A22" s="15" t="s">
        <v>39</v>
      </c>
      <c r="B22" s="7" t="s">
        <v>16</v>
      </c>
      <c r="C22" s="62">
        <v>3379</v>
      </c>
      <c r="D22" s="62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2">
        <v>9059851</v>
      </c>
      <c r="I22" s="62"/>
      <c r="J22" s="12">
        <f t="shared" si="3"/>
        <v>-44.420689281189837</v>
      </c>
      <c r="K22" s="12">
        <f t="shared" si="4"/>
        <v>44.420689281189837</v>
      </c>
      <c r="L22" s="29" t="e">
        <f t="shared" si="5"/>
        <v>#DIV/0!</v>
      </c>
    </row>
    <row r="23" spans="1:12" x14ac:dyDescent="0.25">
      <c r="A23" s="15" t="s">
        <v>40</v>
      </c>
      <c r="B23" s="7" t="s">
        <v>17</v>
      </c>
      <c r="C23" s="62">
        <v>2000918</v>
      </c>
      <c r="D23" s="62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2">
        <v>0</v>
      </c>
      <c r="I23" s="62"/>
      <c r="J23" s="12">
        <f t="shared" si="3"/>
        <v>0</v>
      </c>
      <c r="K23" s="12">
        <f t="shared" si="4"/>
        <v>0</v>
      </c>
      <c r="L23" s="29" t="e">
        <f t="shared" si="5"/>
        <v>#DIV/0!</v>
      </c>
    </row>
    <row r="24" spans="1:12" x14ac:dyDescent="0.25">
      <c r="A24" s="15" t="s">
        <v>41</v>
      </c>
      <c r="B24" s="7" t="s">
        <v>18</v>
      </c>
      <c r="C24" s="62">
        <v>5584029</v>
      </c>
      <c r="D24" s="62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2">
        <v>0</v>
      </c>
      <c r="I24" s="62"/>
      <c r="J24" s="12">
        <f t="shared" si="3"/>
        <v>0</v>
      </c>
      <c r="K24" s="12">
        <f t="shared" si="4"/>
        <v>0</v>
      </c>
      <c r="L24" s="29" t="e">
        <f t="shared" si="5"/>
        <v>#DIV/0!</v>
      </c>
    </row>
    <row r="25" spans="1:12" x14ac:dyDescent="0.25">
      <c r="A25" s="15" t="s">
        <v>42</v>
      </c>
      <c r="B25" s="7" t="s">
        <v>19</v>
      </c>
      <c r="C25" s="62">
        <v>7953411</v>
      </c>
      <c r="D25" s="62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2">
        <v>0</v>
      </c>
      <c r="I25" s="62"/>
      <c r="J25" s="12">
        <f t="shared" si="3"/>
        <v>0</v>
      </c>
      <c r="K25" s="12">
        <f t="shared" si="4"/>
        <v>0</v>
      </c>
      <c r="L25" s="29" t="e">
        <f t="shared" si="5"/>
        <v>#DIV/0!</v>
      </c>
    </row>
    <row r="26" spans="1:12" x14ac:dyDescent="0.25">
      <c r="A26" s="15" t="s">
        <v>43</v>
      </c>
      <c r="B26" s="7" t="s">
        <v>11</v>
      </c>
      <c r="C26" s="62">
        <v>11088269</v>
      </c>
      <c r="D26" s="62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2">
        <v>0</v>
      </c>
      <c r="I26" s="62"/>
      <c r="J26" s="12">
        <f t="shared" si="3"/>
        <v>0</v>
      </c>
      <c r="K26" s="12">
        <f t="shared" si="4"/>
        <v>0</v>
      </c>
      <c r="L26" s="29" t="e">
        <f t="shared" si="5"/>
        <v>#DIV/0!</v>
      </c>
    </row>
    <row r="27" spans="1:12" x14ac:dyDescent="0.25">
      <c r="A27" s="15" t="s">
        <v>44</v>
      </c>
      <c r="B27" s="7" t="s">
        <v>15</v>
      </c>
      <c r="C27" s="62">
        <v>5068502</v>
      </c>
      <c r="D27" s="62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2">
        <v>0</v>
      </c>
      <c r="I27" s="62"/>
      <c r="J27" s="12">
        <f t="shared" si="3"/>
        <v>0</v>
      </c>
      <c r="K27" s="12">
        <f t="shared" si="4"/>
        <v>0</v>
      </c>
      <c r="L27" s="29" t="e">
        <f t="shared" si="5"/>
        <v>#DIV/0!</v>
      </c>
    </row>
    <row r="28" spans="1:12" x14ac:dyDescent="0.25">
      <c r="A28" s="15" t="s">
        <v>45</v>
      </c>
      <c r="B28" s="7" t="s">
        <v>66</v>
      </c>
      <c r="C28" s="62">
        <v>3457671</v>
      </c>
      <c r="D28" s="62"/>
      <c r="E28" s="46">
        <f t="shared" si="0"/>
        <v>-2.9023985855764547</v>
      </c>
      <c r="F28" s="46" t="s">
        <v>72</v>
      </c>
      <c r="G28" s="47" t="e">
        <f t="shared" si="6"/>
        <v>#DIV/0!</v>
      </c>
      <c r="H28" s="62">
        <v>0</v>
      </c>
      <c r="I28" s="62"/>
      <c r="J28" s="12">
        <f t="shared" si="3"/>
        <v>0</v>
      </c>
      <c r="K28" s="12">
        <f t="shared" si="4"/>
        <v>0</v>
      </c>
      <c r="L28" s="29" t="e">
        <f t="shared" si="5"/>
        <v>#DIV/0!</v>
      </c>
    </row>
    <row r="29" spans="1:12" x14ac:dyDescent="0.25">
      <c r="A29" s="15" t="s">
        <v>46</v>
      </c>
      <c r="B29" s="7" t="s">
        <v>22</v>
      </c>
      <c r="C29" s="62">
        <v>1858403</v>
      </c>
      <c r="D29" s="62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2">
        <v>0</v>
      </c>
      <c r="I29" s="62"/>
      <c r="J29" s="12">
        <f t="shared" si="3"/>
        <v>0</v>
      </c>
      <c r="K29" s="12">
        <f t="shared" si="4"/>
        <v>0</v>
      </c>
      <c r="L29" s="29" t="e">
        <f t="shared" si="5"/>
        <v>#DIV/0!</v>
      </c>
    </row>
    <row r="30" spans="1:12" x14ac:dyDescent="0.25">
      <c r="A30" s="15" t="s">
        <v>47</v>
      </c>
      <c r="B30" s="7" t="s">
        <v>73</v>
      </c>
      <c r="C30" s="62">
        <v>1320766</v>
      </c>
      <c r="D30" s="62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2">
        <v>0</v>
      </c>
      <c r="I30" s="62"/>
      <c r="J30" s="12">
        <f t="shared" si="3"/>
        <v>0</v>
      </c>
      <c r="K30" s="12">
        <f t="shared" si="4"/>
        <v>0</v>
      </c>
      <c r="L30" s="29" t="e">
        <f t="shared" si="5"/>
        <v>#DIV/0!</v>
      </c>
    </row>
    <row r="31" spans="1:12" x14ac:dyDescent="0.25">
      <c r="A31" s="15" t="s">
        <v>48</v>
      </c>
      <c r="B31" s="7" t="s">
        <v>20</v>
      </c>
      <c r="C31" s="62">
        <v>5541737</v>
      </c>
      <c r="D31" s="62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2">
        <v>0</v>
      </c>
      <c r="I31" s="62"/>
      <c r="J31" s="12">
        <f t="shared" si="3"/>
        <v>0</v>
      </c>
      <c r="K31" s="12">
        <f t="shared" si="4"/>
        <v>0</v>
      </c>
      <c r="L31" s="29" t="e">
        <f t="shared" si="5"/>
        <v>#DIV/0!</v>
      </c>
    </row>
    <row r="32" spans="1:12" x14ac:dyDescent="0.25">
      <c r="A32" s="15" t="s">
        <v>49</v>
      </c>
      <c r="B32" s="7" t="s">
        <v>6</v>
      </c>
      <c r="C32" s="62">
        <v>0</v>
      </c>
      <c r="D32" s="62"/>
      <c r="E32" s="46"/>
      <c r="F32" s="46" t="s">
        <v>72</v>
      </c>
      <c r="G32" s="47" t="s">
        <v>72</v>
      </c>
      <c r="H32" s="62">
        <v>719841</v>
      </c>
      <c r="I32" s="62"/>
      <c r="J32" s="12">
        <f t="shared" si="3"/>
        <v>-3.5293994782983713</v>
      </c>
      <c r="K32" s="12">
        <f t="shared" si="4"/>
        <v>3.5293994782983713</v>
      </c>
      <c r="L32" s="29" t="e">
        <f t="shared" si="5"/>
        <v>#DIV/0!</v>
      </c>
    </row>
    <row r="33" spans="1:12" x14ac:dyDescent="0.25">
      <c r="A33" s="15" t="s">
        <v>50</v>
      </c>
      <c r="B33" s="7" t="s">
        <v>7</v>
      </c>
      <c r="C33" s="62">
        <v>2371787</v>
      </c>
      <c r="D33" s="62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2">
        <v>4572198</v>
      </c>
      <c r="I33" s="62"/>
      <c r="J33" s="12">
        <f t="shared" si="3"/>
        <v>-22.417607827113013</v>
      </c>
      <c r="K33" s="12">
        <f t="shared" si="4"/>
        <v>22.417607827113013</v>
      </c>
      <c r="L33" s="29" t="e">
        <f t="shared" si="5"/>
        <v>#DIV/0!</v>
      </c>
    </row>
    <row r="34" spans="1:12" x14ac:dyDescent="0.25">
      <c r="A34" s="15" t="s">
        <v>51</v>
      </c>
      <c r="B34" s="7" t="s">
        <v>8</v>
      </c>
      <c r="C34" s="62">
        <v>0</v>
      </c>
      <c r="D34" s="62"/>
      <c r="E34" s="46">
        <f>IFERROR((D34-C34)/C$37*100, "-")</f>
        <v>0</v>
      </c>
      <c r="F34" s="46">
        <f>C34/C$37*100</f>
        <v>0</v>
      </c>
      <c r="G34" s="47" t="s">
        <v>72</v>
      </c>
      <c r="H34" s="62">
        <v>0</v>
      </c>
      <c r="I34" s="62"/>
      <c r="J34" s="12">
        <f t="shared" si="3"/>
        <v>0</v>
      </c>
      <c r="K34" s="12">
        <f t="shared" si="4"/>
        <v>0</v>
      </c>
      <c r="L34" s="29" t="e">
        <f t="shared" si="5"/>
        <v>#DIV/0!</v>
      </c>
    </row>
    <row r="35" spans="1:12" x14ac:dyDescent="0.25">
      <c r="A35" s="15" t="s">
        <v>52</v>
      </c>
      <c r="B35" s="7" t="s">
        <v>68</v>
      </c>
      <c r="C35" s="62">
        <v>77369</v>
      </c>
      <c r="D35" s="62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2">
        <v>4223449</v>
      </c>
      <c r="I35" s="62"/>
      <c r="J35" s="12">
        <f t="shared" si="3"/>
        <v>-20.707682248190611</v>
      </c>
      <c r="K35" s="12">
        <f t="shared" si="4"/>
        <v>20.707682248190611</v>
      </c>
      <c r="L35" s="29" t="e">
        <f t="shared" si="5"/>
        <v>#DIV/0!</v>
      </c>
    </row>
    <row r="36" spans="1:12" x14ac:dyDescent="0.25">
      <c r="A36" s="15" t="s">
        <v>53</v>
      </c>
      <c r="B36" s="7" t="s">
        <v>25</v>
      </c>
      <c r="C36" s="62">
        <v>14447543</v>
      </c>
      <c r="D36" s="62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2">
        <v>1379484</v>
      </c>
      <c r="I36" s="62"/>
      <c r="J36" s="12">
        <f t="shared" si="3"/>
        <v>-6.7636465690630994</v>
      </c>
      <c r="K36" s="12">
        <f t="shared" si="4"/>
        <v>6.7636465690630994</v>
      </c>
      <c r="L36" s="29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9">
        <f>SUM(F10:F36)</f>
        <v>97.081696301299857</v>
      </c>
      <c r="G37" s="59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9">
        <f>SUM(K10:K36)</f>
        <v>100</v>
      </c>
      <c r="L37" s="60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8"/>
      <c r="E44" s="6"/>
      <c r="F44" s="38"/>
      <c r="G44" s="57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2021-11-11T08:48:18Z</dcterms:modified>
</cp:coreProperties>
</file>