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<sst xmlns="http://schemas.openxmlformats.org/spreadsheetml/2006/main" count="185" uniqueCount="62">
  <si>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</si>
  <si>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</si>
  <si>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</si>
  <si>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</si>
  <si>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</si>
  <si>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</si>
  <si>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</si>
  <si>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</si>
  <si>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</si>
  <si>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</si>
  <si>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</si>
  <si>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</si>
  <si>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</si>
  <si>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</si>
  <si>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</si>
  <si>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</si>
  <si>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</si>
  <si>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</si>
  <si>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</si>
  <si>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</si>
  <si>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</si>
  <si>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</si>
  <si>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</si>
  <si>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</si>
  <si>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</si>
  <si>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</si>
  <si>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</si>
  <si>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</si>
  <si>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</si>
  <si>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</si>
  <si>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</si>
  <si>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</si>
  <si>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</si>
  <si>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</si>
  <si>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</si>
  <si>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</si>
  <si>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</si>
  <si>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</si>
  <si>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</si>
  <si>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</si>
  <si>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</si>
  <si>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</si>
  <si>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</si>
  <si>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</si>
  <si>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</si>
  <si>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</si>
  <si>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</si>
  <si>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</si>
  <si>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</si>
  <si>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</si>
  <si>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</si>
  <si>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</si>
  <si>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</si>
  <si>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</si>
  <si>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</si>
  <si>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</si>
  <si>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I-IX-2021</t>
  </si>
  <si>
    <t>*Podatci su dati na osnovu nerevidiranih izvješća društava za sjedištem u Federaciji Bosne i Hercegovine.</t>
  </si>
  <si>
    <t>*Podatci su dati na osnovu nerevidiranih izvješća društava za sjedištem u Republici Srpskoj.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</si>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</sst>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53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2" t="s">
        <v>26</v>
      </c>
      <c r="C10" s="60"/>
      <c r="D10" s="60"/>
      <c r="E10" s="60"/>
      <c r="F10" s="61"/>
    </row>
    <row r="11" spans="1:8" ht="38.25" customHeight="1" x14ac:dyDescent="0.25">
      <c r="A11" s="12" t="s">
        <v>49</v>
      </c>
      <c r="B11" s="63"/>
      <c r="C11" s="31" t="s">
        <v>51</v>
      </c>
      <c r="D11" s="31" t="s">
        <v>50</v>
      </c>
      <c r="E11" s="43" t="s">
        <v>52</v>
      </c>
      <c r="F11" s="54" t="s">
        <v>50</v>
      </c>
    </row>
    <row r="12" spans="1:8" ht="31.5" customHeight="1" thickBot="1" x14ac:dyDescent="0.3">
      <c r="A12" s="11"/>
      <c r="B12" s="64"/>
      <c r="C12" s="13" t="s">
        <v>56</v>
      </c>
      <c r="D12" s="13" t="s">
        <v>25</v>
      </c>
      <c r="E12" s="13" t="s">
        <v>56</v>
      </c>
      <c r="F12" s="55" t="s">
        <v>25</v>
      </c>
    </row>
    <row r="13" spans="1:8" x14ac:dyDescent="0.25">
      <c r="A13" s="36" t="s">
        <v>0</v>
      </c>
      <c r="B13" s="14" t="s">
        <v>27</v>
      </c>
      <c r="C13" s="32">
        <f>FBiH!C13+RS!C13</f>
        <v>12381</v>
      </c>
      <c r="D13" s="24">
        <f t="shared" ref="D13:D36" si="0">C13/C$37*100</f>
        <v>12.123378212974297</v>
      </c>
      <c r="E13" s="32">
        <f>FBiH!E13+RS!E13</f>
        <v>19443550.850000001</v>
      </c>
      <c r="F13" s="50">
        <f t="shared" ref="F13:F36" si="1">E13/E$37*100</f>
        <v>8.0146093335644952</v>
      </c>
    </row>
    <row r="14" spans="1:8" x14ac:dyDescent="0.25">
      <c r="A14" s="37" t="s">
        <v>1</v>
      </c>
      <c r="B14" s="14" t="s">
        <v>28</v>
      </c>
      <c r="C14" s="32">
        <f>FBiH!C14+RS!C14</f>
        <v>14637</v>
      </c>
      <c r="D14" s="24">
        <f t="shared" si="0"/>
        <v>14.332435740514077</v>
      </c>
      <c r="E14" s="32">
        <f>FBiH!E14+RS!E14</f>
        <v>3065627.06</v>
      </c>
      <c r="F14" s="50">
        <f t="shared" si="1"/>
        <v>1.2636479539077543</v>
      </c>
      <c r="H14" s="1"/>
    </row>
    <row r="15" spans="1:8" x14ac:dyDescent="0.25">
      <c r="A15" s="37" t="s">
        <v>2</v>
      </c>
      <c r="B15" s="14" t="s">
        <v>29</v>
      </c>
      <c r="C15" s="32">
        <f>FBiH!C15+RS!C15</f>
        <v>20753</v>
      </c>
      <c r="D15" s="24">
        <f t="shared" si="0"/>
        <v>20.321175030599754</v>
      </c>
      <c r="E15" s="32">
        <f>FBiH!E15+RS!E15</f>
        <v>42982836.619999997</v>
      </c>
      <c r="F15" s="50">
        <f t="shared" si="1"/>
        <v>17.717475898067747</v>
      </c>
    </row>
    <row r="16" spans="1:8" x14ac:dyDescent="0.25">
      <c r="A16" s="37" t="s">
        <v>3</v>
      </c>
      <c r="B16" s="14" t="s">
        <v>30</v>
      </c>
      <c r="C16" s="32">
        <f>FBiH!C16+RS!C16</f>
        <v>2</v>
      </c>
      <c r="D16" s="24">
        <f t="shared" si="0"/>
        <v>1.9583843329253367E-3</v>
      </c>
      <c r="E16" s="32">
        <f>FBiH!E16+RS!E16</f>
        <v>9528.33</v>
      </c>
      <c r="F16" s="50">
        <f t="shared" si="1"/>
        <v>3.9275666847284002E-3</v>
      </c>
    </row>
    <row r="17" spans="1:6" x14ac:dyDescent="0.25">
      <c r="A17" s="37" t="s">
        <v>4</v>
      </c>
      <c r="B17" s="14" t="s">
        <v>31</v>
      </c>
      <c r="C17" s="32">
        <f>FBiH!C17+RS!C17</f>
        <v>2</v>
      </c>
      <c r="D17" s="24">
        <f t="shared" si="0"/>
        <v>1.9583843329253367E-3</v>
      </c>
      <c r="E17" s="32">
        <f>FBiH!E17+RS!E17</f>
        <v>39801</v>
      </c>
      <c r="F17" s="50">
        <f t="shared" si="1"/>
        <v>1.6405926496970095E-2</v>
      </c>
    </row>
    <row r="18" spans="1:6" x14ac:dyDescent="0.25">
      <c r="A18" s="37" t="s">
        <v>5</v>
      </c>
      <c r="B18" s="14" t="s">
        <v>32</v>
      </c>
      <c r="C18" s="32">
        <f>FBiH!C18+RS!C18</f>
        <v>0</v>
      </c>
      <c r="D18" s="24">
        <f t="shared" si="0"/>
        <v>0</v>
      </c>
      <c r="E18" s="32">
        <f>FBiH!E18+RS!E18</f>
        <v>0</v>
      </c>
      <c r="F18" s="50">
        <f t="shared" si="1"/>
        <v>0</v>
      </c>
    </row>
    <row r="19" spans="1:6" x14ac:dyDescent="0.25">
      <c r="A19" s="37" t="s">
        <v>6</v>
      </c>
      <c r="B19" s="14" t="s">
        <v>59</v>
      </c>
      <c r="C19" s="32">
        <f>FBiH!C19+RS!C19</f>
        <v>185</v>
      </c>
      <c r="D19" s="24">
        <f t="shared" si="0"/>
        <v>0.18115055079559364</v>
      </c>
      <c r="E19" s="32">
        <f>FBiH!E19+RS!E19</f>
        <v>234576.55</v>
      </c>
      <c r="F19" s="50">
        <f t="shared" si="1"/>
        <v>9.6692184548449286E-2</v>
      </c>
    </row>
    <row r="20" spans="1:6" x14ac:dyDescent="0.25">
      <c r="A20" s="37" t="s">
        <v>7</v>
      </c>
      <c r="B20" s="14" t="s">
        <v>33</v>
      </c>
      <c r="C20" s="32">
        <f>FBiH!C20+RS!C20</f>
        <v>1597</v>
      </c>
      <c r="D20" s="24">
        <f t="shared" si="0"/>
        <v>1.5637698898408812</v>
      </c>
      <c r="E20" s="32">
        <f>FBiH!E20+RS!E20</f>
        <v>4391390.6399999997</v>
      </c>
      <c r="F20" s="50">
        <f t="shared" si="1"/>
        <v>1.8101261792247043</v>
      </c>
    </row>
    <row r="21" spans="1:6" x14ac:dyDescent="0.25">
      <c r="A21" s="37" t="s">
        <v>8</v>
      </c>
      <c r="B21" s="14" t="s">
        <v>34</v>
      </c>
      <c r="C21" s="32">
        <f>FBiH!C21+RS!C21</f>
        <v>2114</v>
      </c>
      <c r="D21" s="24">
        <f t="shared" si="0"/>
        <v>2.0700122399020806</v>
      </c>
      <c r="E21" s="32">
        <f>FBiH!E21+RS!E21</f>
        <v>6283652.2400000002</v>
      </c>
      <c r="F21" s="50">
        <f t="shared" si="1"/>
        <v>2.5901142378825028</v>
      </c>
    </row>
    <row r="22" spans="1:6" s="20" customFormat="1" x14ac:dyDescent="0.25">
      <c r="A22" s="37" t="s">
        <v>9</v>
      </c>
      <c r="B22" s="14" t="s">
        <v>35</v>
      </c>
      <c r="C22" s="32">
        <f>FBiH!C22+RS!C22</f>
        <v>37431</v>
      </c>
      <c r="D22" s="24">
        <f t="shared" si="0"/>
        <v>36.652141982864137</v>
      </c>
      <c r="E22" s="32">
        <f>FBiH!E22+RS!E22</f>
        <v>98608275.219999999</v>
      </c>
      <c r="F22" s="50">
        <f t="shared" si="1"/>
        <v>40.646217814937252</v>
      </c>
    </row>
    <row r="23" spans="1:6" s="20" customFormat="1" x14ac:dyDescent="0.25">
      <c r="A23" s="37" t="s">
        <v>10</v>
      </c>
      <c r="B23" s="14" t="s">
        <v>36</v>
      </c>
      <c r="C23" s="32">
        <f>FBiH!C23+RS!C23</f>
        <v>0</v>
      </c>
      <c r="D23" s="24">
        <f t="shared" si="0"/>
        <v>0</v>
      </c>
      <c r="E23" s="32">
        <f>FBiH!E23+RS!E23</f>
        <v>0</v>
      </c>
      <c r="F23" s="50">
        <f t="shared" si="1"/>
        <v>0</v>
      </c>
    </row>
    <row r="24" spans="1:6" x14ac:dyDescent="0.25">
      <c r="A24" s="37" t="s">
        <v>11</v>
      </c>
      <c r="B24" s="14" t="s">
        <v>37</v>
      </c>
      <c r="C24" s="32">
        <f>FBiH!C24+RS!C24</f>
        <v>0</v>
      </c>
      <c r="D24" s="24">
        <f t="shared" si="0"/>
        <v>0</v>
      </c>
      <c r="E24" s="32">
        <f>FBiH!E24+RS!E24</f>
        <v>0</v>
      </c>
      <c r="F24" s="50">
        <f t="shared" si="1"/>
        <v>0</v>
      </c>
    </row>
    <row r="25" spans="1:6" x14ac:dyDescent="0.25">
      <c r="A25" s="37" t="s">
        <v>12</v>
      </c>
      <c r="B25" s="14" t="s">
        <v>38</v>
      </c>
      <c r="C25" s="32">
        <f>FBiH!C25+RS!C25</f>
        <v>838</v>
      </c>
      <c r="D25" s="24">
        <f t="shared" si="0"/>
        <v>0.82056303549571608</v>
      </c>
      <c r="E25" s="32">
        <f>FBiH!E25+RS!E25</f>
        <v>2697278.37</v>
      </c>
      <c r="F25" s="50">
        <f t="shared" si="1"/>
        <v>1.1118150468603127</v>
      </c>
    </row>
    <row r="26" spans="1:6" x14ac:dyDescent="0.25">
      <c r="A26" s="37" t="s">
        <v>13</v>
      </c>
      <c r="B26" s="14" t="s">
        <v>39</v>
      </c>
      <c r="C26" s="32">
        <f>FBiH!C26+RS!C26</f>
        <v>557</v>
      </c>
      <c r="D26" s="24">
        <f t="shared" si="0"/>
        <v>0.54541003671970623</v>
      </c>
      <c r="E26" s="32">
        <f>FBiH!E26+RS!E26</f>
        <v>2686958.23</v>
      </c>
      <c r="F26" s="50">
        <f t="shared" si="1"/>
        <v>1.1075610970028107</v>
      </c>
    </row>
    <row r="27" spans="1:6" x14ac:dyDescent="0.25">
      <c r="A27" s="37" t="s">
        <v>14</v>
      </c>
      <c r="B27" s="14" t="s">
        <v>60</v>
      </c>
      <c r="C27" s="32">
        <f>FBiH!C27+RS!C27</f>
        <v>167</v>
      </c>
      <c r="D27" s="24">
        <f t="shared" si="0"/>
        <v>0.16352509179926561</v>
      </c>
      <c r="E27" s="32">
        <f>FBiH!E27+RS!E27</f>
        <v>222420</v>
      </c>
      <c r="F27" s="50">
        <f t="shared" si="1"/>
        <v>9.1681268597675641E-2</v>
      </c>
    </row>
    <row r="28" spans="1:6" x14ac:dyDescent="0.25">
      <c r="A28" s="37" t="s">
        <v>15</v>
      </c>
      <c r="B28" s="14" t="s">
        <v>61</v>
      </c>
      <c r="C28" s="32">
        <f>FBiH!C28+RS!C28</f>
        <v>833</v>
      </c>
      <c r="D28" s="24">
        <f t="shared" si="0"/>
        <v>0.81566707466340271</v>
      </c>
      <c r="E28" s="32">
        <f>FBiH!E28+RS!E28</f>
        <v>315269.87</v>
      </c>
      <c r="F28" s="50">
        <f t="shared" si="1"/>
        <v>0.1299538783932393</v>
      </c>
    </row>
    <row r="29" spans="1:6" x14ac:dyDescent="0.25">
      <c r="A29" s="37" t="s">
        <v>16</v>
      </c>
      <c r="B29" s="14" t="s">
        <v>40</v>
      </c>
      <c r="C29" s="32">
        <f>FBiH!C29+RS!C29</f>
        <v>0</v>
      </c>
      <c r="D29" s="24">
        <f t="shared" si="0"/>
        <v>0</v>
      </c>
      <c r="E29" s="32">
        <f>FBiH!E29+RS!E29</f>
        <v>0</v>
      </c>
      <c r="F29" s="50">
        <f t="shared" si="1"/>
        <v>0</v>
      </c>
    </row>
    <row r="30" spans="1:6" x14ac:dyDescent="0.25">
      <c r="A30" s="37" t="s">
        <v>17</v>
      </c>
      <c r="B30" s="14" t="s">
        <v>41</v>
      </c>
      <c r="C30" s="32">
        <f>FBiH!C30+RS!C30</f>
        <v>273</v>
      </c>
      <c r="D30" s="24">
        <f t="shared" si="0"/>
        <v>0.26731946144430846</v>
      </c>
      <c r="E30" s="32">
        <f>FBiH!E30+RS!E30</f>
        <v>120346.96</v>
      </c>
      <c r="F30" s="50">
        <f t="shared" si="1"/>
        <v>4.9606878718971889E-2</v>
      </c>
    </row>
    <row r="31" spans="1:6" x14ac:dyDescent="0.25">
      <c r="A31" s="38" t="s">
        <v>23</v>
      </c>
      <c r="B31" s="7" t="s">
        <v>42</v>
      </c>
      <c r="C31" s="33">
        <f>SUM(C13:C30)</f>
        <v>91770</v>
      </c>
      <c r="D31" s="8">
        <f t="shared" si="0"/>
        <v>89.860465116279059</v>
      </c>
      <c r="E31" s="33">
        <f>SUM(E13:E30)</f>
        <v>181101511.94</v>
      </c>
      <c r="F31" s="53">
        <f t="shared" si="1"/>
        <v>74.649835264887614</v>
      </c>
    </row>
    <row r="32" spans="1:6" x14ac:dyDescent="0.25">
      <c r="A32" s="39" t="s">
        <v>22</v>
      </c>
      <c r="B32" s="5" t="s">
        <v>43</v>
      </c>
      <c r="C32" s="32">
        <f>FBiH!C32+RS!C32</f>
        <v>8653</v>
      </c>
      <c r="D32" s="24">
        <f t="shared" si="0"/>
        <v>8.4729498164014689</v>
      </c>
      <c r="E32" s="32">
        <f>FBiH!E32+RS!E32</f>
        <v>58471552.049999997</v>
      </c>
      <c r="F32" s="50">
        <f t="shared" si="1"/>
        <v>24.101906612800207</v>
      </c>
    </row>
    <row r="33" spans="1:6" x14ac:dyDescent="0.25">
      <c r="A33" s="39" t="s">
        <v>20</v>
      </c>
      <c r="B33" s="6" t="s">
        <v>44</v>
      </c>
      <c r="C33" s="32">
        <f>FBiH!C33+RS!C33</f>
        <v>24</v>
      </c>
      <c r="D33" s="24">
        <f t="shared" si="0"/>
        <v>2.3500611995104038E-2</v>
      </c>
      <c r="E33" s="32">
        <f>FBiH!E33+RS!E33</f>
        <v>229310.23</v>
      </c>
      <c r="F33" s="50">
        <f t="shared" si="1"/>
        <v>9.4521413491703898E-2</v>
      </c>
    </row>
    <row r="34" spans="1:6" x14ac:dyDescent="0.25">
      <c r="A34" s="39" t="s">
        <v>21</v>
      </c>
      <c r="B34" s="17" t="s">
        <v>45</v>
      </c>
      <c r="C34" s="32">
        <f>FBiH!C34+RS!C34</f>
        <v>1678</v>
      </c>
      <c r="D34" s="24">
        <f t="shared" si="0"/>
        <v>1.6430844553243573</v>
      </c>
      <c r="E34" s="32">
        <f>FBiH!E34+RS!E34</f>
        <v>2798980.89</v>
      </c>
      <c r="F34" s="50">
        <f t="shared" si="1"/>
        <v>1.1537367088204804</v>
      </c>
    </row>
    <row r="35" spans="1:6" ht="15.75" customHeight="1" x14ac:dyDescent="0.25">
      <c r="A35" s="40" t="s">
        <v>19</v>
      </c>
      <c r="B35" s="17" t="s">
        <v>46</v>
      </c>
      <c r="C35" s="32">
        <f>FBiH!C35+RS!C35</f>
        <v>0</v>
      </c>
      <c r="D35" s="24">
        <f t="shared" si="0"/>
        <v>0</v>
      </c>
      <c r="E35" s="32">
        <f>FBiH!E35+RS!E35</f>
        <v>0</v>
      </c>
      <c r="F35" s="50">
        <f t="shared" si="1"/>
        <v>0</v>
      </c>
    </row>
    <row r="36" spans="1:6" x14ac:dyDescent="0.25">
      <c r="A36" s="41" t="s">
        <v>18</v>
      </c>
      <c r="B36" s="9" t="s">
        <v>47</v>
      </c>
      <c r="C36" s="34">
        <f>SUM(C32:C35)</f>
        <v>10355</v>
      </c>
      <c r="D36" s="2">
        <f t="shared" si="0"/>
        <v>10.13953488372093</v>
      </c>
      <c r="E36" s="35">
        <f>SUM(E32:E35)</f>
        <v>61499843.169999994</v>
      </c>
      <c r="F36" s="56">
        <f t="shared" si="1"/>
        <v>25.35016473511239</v>
      </c>
    </row>
    <row r="37" spans="1:6" x14ac:dyDescent="0.25">
      <c r="A37" s="18" t="s">
        <v>24</v>
      </c>
      <c r="B37" s="19" t="s">
        <v>48</v>
      </c>
      <c r="C37" s="59">
        <f>C31+C36</f>
        <v>102125</v>
      </c>
      <c r="D37" s="22">
        <f>D31+D36</f>
        <v>99.999999999999986</v>
      </c>
      <c r="E37" s="59">
        <f>E31+E36</f>
        <v>242601355.10999998</v>
      </c>
      <c r="F37" s="51">
        <f>(F31+F36)</f>
        <v>100</v>
      </c>
    </row>
    <row r="40" spans="1:6" x14ac:dyDescent="0.25"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2" t="s">
        <v>54</v>
      </c>
      <c r="C6" s="16"/>
      <c r="D6" s="3"/>
      <c r="E6" s="3"/>
      <c r="F6" s="3"/>
    </row>
    <row r="7" spans="1:8" x14ac:dyDescent="0.25">
      <c r="A7" s="42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5" t="s">
        <v>49</v>
      </c>
      <c r="B11" s="63"/>
      <c r="C11" s="43" t="s">
        <v>51</v>
      </c>
      <c r="D11" s="43" t="s">
        <v>50</v>
      </c>
      <c r="E11" s="43" t="s">
        <v>52</v>
      </c>
      <c r="F11" s="46" t="s">
        <v>50</v>
      </c>
    </row>
    <row r="12" spans="1:8" ht="31.5" customHeight="1" thickBot="1" x14ac:dyDescent="0.3">
      <c r="A12" s="47"/>
      <c r="B12" s="64"/>
      <c r="C12" s="48" t="s">
        <v>56</v>
      </c>
      <c r="D12" s="48" t="s">
        <v>25</v>
      </c>
      <c r="E12" s="48" t="s">
        <v>56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7772</v>
      </c>
      <c r="D13" s="24">
        <f t="shared" ref="D13:D36" si="0">C13/C$37*100</f>
        <v>9.7596504005826663</v>
      </c>
      <c r="E13" s="32">
        <v>13667359</v>
      </c>
      <c r="F13" s="52">
        <f>E13/E$37*100</f>
        <v>7.4529691392144368</v>
      </c>
    </row>
    <row r="14" spans="1:8" x14ac:dyDescent="0.25">
      <c r="A14" s="37" t="s">
        <v>1</v>
      </c>
      <c r="B14" s="14" t="s">
        <v>28</v>
      </c>
      <c r="C14" s="32">
        <v>14170</v>
      </c>
      <c r="D14" s="24">
        <f t="shared" si="0"/>
        <v>17.79390712509732</v>
      </c>
      <c r="E14" s="32">
        <v>2767246</v>
      </c>
      <c r="F14" s="50">
        <f t="shared" ref="F14" si="1">E14/E$37*100</f>
        <v>1.5090112902291213</v>
      </c>
      <c r="H14" s="1"/>
    </row>
    <row r="15" spans="1:8" x14ac:dyDescent="0.25">
      <c r="A15" s="37" t="s">
        <v>2</v>
      </c>
      <c r="B15" s="14" t="s">
        <v>29</v>
      </c>
      <c r="C15" s="32">
        <v>16926</v>
      </c>
      <c r="D15" s="24">
        <f t="shared" si="0"/>
        <v>21.254740437501571</v>
      </c>
      <c r="E15" s="32">
        <v>34574995</v>
      </c>
      <c r="F15" s="50">
        <f t="shared" ref="F15" si="2">E15/E$37*100</f>
        <v>18.854145173437932</v>
      </c>
    </row>
    <row r="16" spans="1:8" x14ac:dyDescent="0.25">
      <c r="A16" s="37" t="s">
        <v>3</v>
      </c>
      <c r="B16" s="14" t="s">
        <v>30</v>
      </c>
      <c r="C16" s="32">
        <v>0</v>
      </c>
      <c r="D16" s="24">
        <f t="shared" si="0"/>
        <v>0</v>
      </c>
      <c r="E16" s="32">
        <v>0</v>
      </c>
      <c r="F16" s="50">
        <f>E16/E$37*100</f>
        <v>0</v>
      </c>
    </row>
    <row r="17" spans="1:6" x14ac:dyDescent="0.25">
      <c r="A17" s="37" t="s">
        <v>4</v>
      </c>
      <c r="B17" s="14" t="s">
        <v>31</v>
      </c>
      <c r="C17" s="32">
        <v>2</v>
      </c>
      <c r="D17" s="24">
        <f t="shared" si="0"/>
        <v>2.5114900670567849E-3</v>
      </c>
      <c r="E17" s="32">
        <v>39801</v>
      </c>
      <c r="F17" s="50">
        <f t="shared" ref="F17" si="3">E17/E$37*100</f>
        <v>2.170394622032492E-2</v>
      </c>
    </row>
    <row r="18" spans="1:6" x14ac:dyDescent="0.25">
      <c r="A18" s="37" t="s">
        <v>5</v>
      </c>
      <c r="B18" s="14" t="s">
        <v>32</v>
      </c>
      <c r="C18" s="32">
        <v>0</v>
      </c>
      <c r="D18" s="24">
        <f t="shared" si="0"/>
        <v>0</v>
      </c>
      <c r="E18" s="32">
        <v>0</v>
      </c>
      <c r="F18" s="50">
        <f t="shared" ref="F18" si="4">E18/E$37*100</f>
        <v>0</v>
      </c>
    </row>
    <row r="19" spans="1:6" x14ac:dyDescent="0.25">
      <c r="A19" s="37" t="s">
        <v>6</v>
      </c>
      <c r="B19" s="14" t="s">
        <v>59</v>
      </c>
      <c r="C19" s="32">
        <v>178</v>
      </c>
      <c r="D19" s="24">
        <f t="shared" si="0"/>
        <v>0.22352261596805387</v>
      </c>
      <c r="E19" s="32">
        <v>208218</v>
      </c>
      <c r="F19" s="50">
        <f t="shared" ref="F19" si="5">E19/E$37*100</f>
        <v>0.11354368669389248</v>
      </c>
    </row>
    <row r="20" spans="1:6" x14ac:dyDescent="0.25">
      <c r="A20" s="37" t="s">
        <v>7</v>
      </c>
      <c r="B20" s="14" t="s">
        <v>33</v>
      </c>
      <c r="C20" s="32">
        <v>1402</v>
      </c>
      <c r="D20" s="24">
        <f t="shared" si="0"/>
        <v>1.7605545370068061</v>
      </c>
      <c r="E20" s="32">
        <v>3446093</v>
      </c>
      <c r="F20" s="50">
        <f>E20/E$37*100</f>
        <v>1.8791944207994313</v>
      </c>
    </row>
    <row r="21" spans="1:6" x14ac:dyDescent="0.25">
      <c r="A21" s="37" t="s">
        <v>8</v>
      </c>
      <c r="B21" s="14" t="s">
        <v>34</v>
      </c>
      <c r="C21" s="32">
        <v>1628</v>
      </c>
      <c r="D21" s="24">
        <f t="shared" si="0"/>
        <v>2.044352914584223</v>
      </c>
      <c r="E21" s="32">
        <v>4061573</v>
      </c>
      <c r="F21" s="50">
        <f t="shared" ref="F21" si="6">E21/E$37*100</f>
        <v>2.2148227924404851</v>
      </c>
    </row>
    <row r="22" spans="1:6" s="20" customFormat="1" x14ac:dyDescent="0.25">
      <c r="A22" s="37" t="s">
        <v>9</v>
      </c>
      <c r="B22" s="14" t="s">
        <v>35</v>
      </c>
      <c r="C22" s="32">
        <v>26336</v>
      </c>
      <c r="D22" s="24">
        <f t="shared" si="0"/>
        <v>33.071301203003742</v>
      </c>
      <c r="E22" s="32">
        <v>66341413</v>
      </c>
      <c r="F22" s="50">
        <f t="shared" ref="F22" si="7">E22/E$37*100</f>
        <v>36.176740783708063</v>
      </c>
    </row>
    <row r="23" spans="1:6" s="20" customFormat="1" x14ac:dyDescent="0.25">
      <c r="A23" s="37" t="s">
        <v>10</v>
      </c>
      <c r="B23" s="14" t="s">
        <v>36</v>
      </c>
      <c r="C23" s="32">
        <v>0</v>
      </c>
      <c r="D23" s="24">
        <f t="shared" si="0"/>
        <v>0</v>
      </c>
      <c r="E23" s="32">
        <v>0</v>
      </c>
      <c r="F23" s="50">
        <f t="shared" ref="F23" si="8">E23/E$37*100</f>
        <v>0</v>
      </c>
    </row>
    <row r="24" spans="1:6" x14ac:dyDescent="0.25">
      <c r="A24" s="37" t="s">
        <v>11</v>
      </c>
      <c r="B24" s="14" t="s">
        <v>37</v>
      </c>
      <c r="C24" s="32">
        <v>0</v>
      </c>
      <c r="D24" s="24">
        <f t="shared" si="0"/>
        <v>0</v>
      </c>
      <c r="E24" s="32">
        <v>0</v>
      </c>
      <c r="F24" s="50">
        <f t="shared" ref="F24" si="9">E24/E$37*100</f>
        <v>0</v>
      </c>
    </row>
    <row r="25" spans="1:6" x14ac:dyDescent="0.25">
      <c r="A25" s="37" t="s">
        <v>12</v>
      </c>
      <c r="B25" s="14" t="s">
        <v>38</v>
      </c>
      <c r="C25" s="32">
        <v>691</v>
      </c>
      <c r="D25" s="24">
        <f t="shared" si="0"/>
        <v>0.86771981816811916</v>
      </c>
      <c r="E25" s="32">
        <v>2268104</v>
      </c>
      <c r="F25" s="50">
        <f>E25/E$37*100</f>
        <v>1.2368233772544366</v>
      </c>
    </row>
    <row r="26" spans="1:6" x14ac:dyDescent="0.25">
      <c r="A26" s="37" t="s">
        <v>13</v>
      </c>
      <c r="B26" s="14" t="s">
        <v>39</v>
      </c>
      <c r="C26" s="32">
        <v>485</v>
      </c>
      <c r="D26" s="24">
        <f t="shared" si="0"/>
        <v>0.60903634126127038</v>
      </c>
      <c r="E26" s="32">
        <v>2163820</v>
      </c>
      <c r="F26" s="50">
        <f t="shared" ref="F26" si="10">E26/E$37*100</f>
        <v>1.1799561043808815</v>
      </c>
    </row>
    <row r="27" spans="1:6" x14ac:dyDescent="0.25">
      <c r="A27" s="37" t="s">
        <v>14</v>
      </c>
      <c r="B27" s="14" t="s">
        <v>60</v>
      </c>
      <c r="C27" s="32">
        <v>167</v>
      </c>
      <c r="D27" s="24">
        <f t="shared" si="0"/>
        <v>0.20970942059924153</v>
      </c>
      <c r="E27" s="32">
        <v>222420</v>
      </c>
      <c r="F27" s="50">
        <f t="shared" ref="F27" si="11">E27/E$37*100</f>
        <v>0.12128820176188208</v>
      </c>
    </row>
    <row r="28" spans="1:6" x14ac:dyDescent="0.25">
      <c r="A28" s="37" t="s">
        <v>15</v>
      </c>
      <c r="B28" s="14" t="s">
        <v>61</v>
      </c>
      <c r="C28" s="32">
        <v>744</v>
      </c>
      <c r="D28" s="24">
        <f t="shared" si="0"/>
        <v>0.93427430494512387</v>
      </c>
      <c r="E28" s="32">
        <v>213785</v>
      </c>
      <c r="F28" s="50">
        <f>E28/E$37*100</f>
        <v>0.11657943626321357</v>
      </c>
    </row>
    <row r="29" spans="1:6" x14ac:dyDescent="0.25">
      <c r="A29" s="37" t="s">
        <v>16</v>
      </c>
      <c r="B29" s="14" t="s">
        <v>40</v>
      </c>
      <c r="C29" s="32">
        <v>0</v>
      </c>
      <c r="D29" s="24">
        <f t="shared" si="0"/>
        <v>0</v>
      </c>
      <c r="E29" s="32">
        <v>0</v>
      </c>
      <c r="F29" s="50">
        <f t="shared" ref="F29" si="12">E29/E$37*100</f>
        <v>0</v>
      </c>
    </row>
    <row r="30" spans="1:6" x14ac:dyDescent="0.25">
      <c r="A30" s="37" t="s">
        <v>17</v>
      </c>
      <c r="B30" s="14" t="s">
        <v>41</v>
      </c>
      <c r="C30" s="32">
        <v>257</v>
      </c>
      <c r="D30" s="24">
        <f t="shared" si="0"/>
        <v>0.32272647361679685</v>
      </c>
      <c r="E30" s="32">
        <v>115822</v>
      </c>
      <c r="F30" s="50">
        <f t="shared" ref="F30" si="13">E30/E$37*100</f>
        <v>6.3159077890768398E-2</v>
      </c>
    </row>
    <row r="31" spans="1:6" x14ac:dyDescent="0.25">
      <c r="A31" s="38" t="s">
        <v>23</v>
      </c>
      <c r="B31" s="7" t="s">
        <v>42</v>
      </c>
      <c r="C31" s="33">
        <f>SUM(C13:C30)</f>
        <v>70758</v>
      </c>
      <c r="D31" s="8">
        <f t="shared" si="0"/>
        <v>88.854007082401992</v>
      </c>
      <c r="E31" s="33">
        <f>SUM(E13:E30)</f>
        <v>130090649</v>
      </c>
      <c r="F31" s="53">
        <f>E31/E$37*100</f>
        <v>70.939937430294862</v>
      </c>
    </row>
    <row r="32" spans="1:6" x14ac:dyDescent="0.25">
      <c r="A32" s="39" t="s">
        <v>22</v>
      </c>
      <c r="B32" s="5" t="s">
        <v>43</v>
      </c>
      <c r="C32" s="32">
        <v>7507</v>
      </c>
      <c r="D32" s="24">
        <f t="shared" si="0"/>
        <v>9.4268779666976421</v>
      </c>
      <c r="E32" s="32">
        <v>51123285</v>
      </c>
      <c r="F32" s="50">
        <f>E32/E$37*100</f>
        <v>27.878119349924468</v>
      </c>
    </row>
    <row r="33" spans="1:6" x14ac:dyDescent="0.25">
      <c r="A33" s="39" t="s">
        <v>20</v>
      </c>
      <c r="B33" s="6" t="s">
        <v>44</v>
      </c>
      <c r="C33" s="32">
        <v>22</v>
      </c>
      <c r="D33" s="24">
        <f t="shared" si="0"/>
        <v>2.7626390737624629E-2</v>
      </c>
      <c r="E33" s="32">
        <v>207604</v>
      </c>
      <c r="F33" s="50">
        <f t="shared" ref="F33" si="14">E33/E$37*100</f>
        <v>0.11320886538339074</v>
      </c>
    </row>
    <row r="34" spans="1:6" x14ac:dyDescent="0.25">
      <c r="A34" s="39" t="s">
        <v>21</v>
      </c>
      <c r="B34" s="17" t="s">
        <v>45</v>
      </c>
      <c r="C34" s="32">
        <v>1347</v>
      </c>
      <c r="D34" s="24">
        <f t="shared" si="0"/>
        <v>1.6914885601627447</v>
      </c>
      <c r="E34" s="32">
        <v>1959860</v>
      </c>
      <c r="F34" s="50">
        <f t="shared" ref="F34" si="15">E34/E$37*100</f>
        <v>1.0687343543972765</v>
      </c>
    </row>
    <row r="35" spans="1:6" ht="15.75" customHeight="1" x14ac:dyDescent="0.25">
      <c r="A35" s="40" t="s">
        <v>19</v>
      </c>
      <c r="B35" s="17" t="s">
        <v>46</v>
      </c>
      <c r="C35" s="32">
        <v>0</v>
      </c>
      <c r="D35" s="24">
        <f t="shared" si="0"/>
        <v>0</v>
      </c>
      <c r="E35" s="32">
        <v>0</v>
      </c>
      <c r="F35" s="50">
        <f t="shared" ref="F35" si="16">E35/E$37*100</f>
        <v>0</v>
      </c>
    </row>
    <row r="36" spans="1:6" x14ac:dyDescent="0.25">
      <c r="A36" s="41" t="s">
        <v>18</v>
      </c>
      <c r="B36" s="9" t="s">
        <v>47</v>
      </c>
      <c r="C36" s="34">
        <f>SUM(C32:C35)</f>
        <v>8876</v>
      </c>
      <c r="D36" s="2">
        <f t="shared" si="0"/>
        <v>11.14599291759801</v>
      </c>
      <c r="E36" s="35">
        <f>SUM(E32:E35)</f>
        <v>53290749</v>
      </c>
      <c r="F36" s="56">
        <f>E36/E$37*100</f>
        <v>29.060062569705135</v>
      </c>
    </row>
    <row r="37" spans="1:6" x14ac:dyDescent="0.25">
      <c r="A37" s="18" t="s">
        <v>24</v>
      </c>
      <c r="B37" s="19" t="s">
        <v>48</v>
      </c>
      <c r="C37" s="59">
        <f>C31+C36</f>
        <v>79634</v>
      </c>
      <c r="D37" s="22">
        <f>D31+D36</f>
        <v>100</v>
      </c>
      <c r="E37" s="59">
        <f>E31+E36</f>
        <v>183381398</v>
      </c>
      <c r="F37" s="58">
        <f>F31+F36</f>
        <v>100</v>
      </c>
    </row>
    <row r="40" spans="1:6" x14ac:dyDescent="0.25">
      <c r="A40" t="s">
        <v>57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29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9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2" t="s">
        <v>55</v>
      </c>
      <c r="C6" s="4"/>
      <c r="D6" s="4"/>
      <c r="E6" s="4"/>
      <c r="F6" s="4"/>
    </row>
    <row r="7" spans="1:8" x14ac:dyDescent="0.25">
      <c r="A7" s="42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4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5" t="s">
        <v>49</v>
      </c>
      <c r="B11" s="63"/>
      <c r="C11" s="43" t="s">
        <v>51</v>
      </c>
      <c r="D11" s="43" t="s">
        <v>50</v>
      </c>
      <c r="E11" s="43" t="s">
        <v>52</v>
      </c>
      <c r="F11" s="46" t="s">
        <v>50</v>
      </c>
    </row>
    <row r="12" spans="1:8" ht="31.5" customHeight="1" thickBot="1" x14ac:dyDescent="0.3">
      <c r="A12" s="47"/>
      <c r="B12" s="64"/>
      <c r="C12" s="48" t="s">
        <v>56</v>
      </c>
      <c r="D12" s="48" t="s">
        <v>25</v>
      </c>
      <c r="E12" s="48" t="s">
        <v>56</v>
      </c>
      <c r="F12" s="49" t="s">
        <v>25</v>
      </c>
    </row>
    <row r="13" spans="1:8" x14ac:dyDescent="0.25">
      <c r="A13" s="37" t="s">
        <v>0</v>
      </c>
      <c r="B13" s="14" t="s">
        <v>27</v>
      </c>
      <c r="C13" s="32">
        <v>4609</v>
      </c>
      <c r="D13" s="24">
        <f>C13/C$36*100</f>
        <v>311.62947937795809</v>
      </c>
      <c r="E13" s="32">
        <v>5776191.8499999996</v>
      </c>
      <c r="F13" s="52">
        <f>E13/E$36*100</f>
        <v>70.363327918797637</v>
      </c>
    </row>
    <row r="14" spans="1:8" x14ac:dyDescent="0.25">
      <c r="A14" s="37" t="s">
        <v>1</v>
      </c>
      <c r="B14" s="14" t="s">
        <v>28</v>
      </c>
      <c r="C14" s="32">
        <v>467</v>
      </c>
      <c r="D14" s="24">
        <f t="shared" ref="D14:F29" si="0">C14/C$36*100</f>
        <v>31.575388776200136</v>
      </c>
      <c r="E14" s="32">
        <v>298381.06</v>
      </c>
      <c r="F14" s="50">
        <f t="shared" si="0"/>
        <v>3.6347622992367254</v>
      </c>
      <c r="H14" s="1"/>
    </row>
    <row r="15" spans="1:8" x14ac:dyDescent="0.25">
      <c r="A15" s="37" t="s">
        <v>2</v>
      </c>
      <c r="B15" s="14" t="s">
        <v>29</v>
      </c>
      <c r="C15" s="32">
        <v>3827</v>
      </c>
      <c r="D15" s="24">
        <f t="shared" si="0"/>
        <v>258.75591615956728</v>
      </c>
      <c r="E15" s="32">
        <v>8407841.6199999992</v>
      </c>
      <c r="F15" s="50">
        <f t="shared" si="0"/>
        <v>102.4210643206691</v>
      </c>
    </row>
    <row r="16" spans="1:8" x14ac:dyDescent="0.25">
      <c r="A16" s="37" t="s">
        <v>3</v>
      </c>
      <c r="B16" s="14" t="s">
        <v>30</v>
      </c>
      <c r="C16" s="32">
        <v>2</v>
      </c>
      <c r="D16" s="24">
        <f t="shared" si="0"/>
        <v>0.13522650439486139</v>
      </c>
      <c r="E16" s="32">
        <v>9528.33</v>
      </c>
      <c r="F16" s="50">
        <f t="shared" si="0"/>
        <v>0.11607041900945814</v>
      </c>
    </row>
    <row r="17" spans="1:6" x14ac:dyDescent="0.25">
      <c r="A17" s="37" t="s">
        <v>4</v>
      </c>
      <c r="B17" s="14" t="s">
        <v>31</v>
      </c>
      <c r="C17" s="32">
        <v>0</v>
      </c>
      <c r="D17" s="24">
        <f t="shared" si="0"/>
        <v>0</v>
      </c>
      <c r="E17" s="32">
        <v>0</v>
      </c>
      <c r="F17" s="50">
        <f t="shared" si="0"/>
        <v>0</v>
      </c>
    </row>
    <row r="18" spans="1:6" x14ac:dyDescent="0.25">
      <c r="A18" s="37" t="s">
        <v>5</v>
      </c>
      <c r="B18" s="14" t="s">
        <v>32</v>
      </c>
      <c r="C18" s="32">
        <v>0</v>
      </c>
      <c r="D18" s="24">
        <f>C18/C$36*100</f>
        <v>0</v>
      </c>
      <c r="E18" s="32">
        <v>0</v>
      </c>
      <c r="F18" s="50">
        <f>E18/E$36*100</f>
        <v>0</v>
      </c>
    </row>
    <row r="19" spans="1:6" x14ac:dyDescent="0.25">
      <c r="A19" s="37" t="s">
        <v>6</v>
      </c>
      <c r="B19" s="14" t="s">
        <v>59</v>
      </c>
      <c r="C19" s="32">
        <v>7</v>
      </c>
      <c r="D19" s="24">
        <f t="shared" si="0"/>
        <v>0.47329276538201487</v>
      </c>
      <c r="E19" s="32">
        <v>26358.55</v>
      </c>
      <c r="F19" s="50">
        <f t="shared" si="0"/>
        <v>0.32108962882076419</v>
      </c>
    </row>
    <row r="20" spans="1:6" x14ac:dyDescent="0.25">
      <c r="A20" s="37" t="s">
        <v>7</v>
      </c>
      <c r="B20" s="14" t="s">
        <v>33</v>
      </c>
      <c r="C20" s="32">
        <v>195</v>
      </c>
      <c r="D20" s="24">
        <f t="shared" si="0"/>
        <v>13.184584178498987</v>
      </c>
      <c r="E20" s="32">
        <v>945297.64</v>
      </c>
      <c r="F20" s="50">
        <f t="shared" si="0"/>
        <v>11.515249069191759</v>
      </c>
    </row>
    <row r="21" spans="1:6" x14ac:dyDescent="0.25">
      <c r="A21" s="37" t="s">
        <v>8</v>
      </c>
      <c r="B21" s="14" t="s">
        <v>34</v>
      </c>
      <c r="C21" s="32">
        <v>486</v>
      </c>
      <c r="D21" s="24">
        <f t="shared" si="0"/>
        <v>32.860040567951323</v>
      </c>
      <c r="E21" s="32">
        <v>2222079.2399999998</v>
      </c>
      <c r="F21" s="50">
        <f t="shared" si="0"/>
        <v>27.068507121291795</v>
      </c>
    </row>
    <row r="22" spans="1:6" s="20" customFormat="1" x14ac:dyDescent="0.25">
      <c r="A22" s="37" t="s">
        <v>9</v>
      </c>
      <c r="B22" s="14" t="s">
        <v>35</v>
      </c>
      <c r="C22" s="32">
        <v>11095</v>
      </c>
      <c r="D22" s="24">
        <f t="shared" si="0"/>
        <v>750.16903313049352</v>
      </c>
      <c r="E22" s="32">
        <v>32266862.220000006</v>
      </c>
      <c r="F22" s="50">
        <f t="shared" si="0"/>
        <v>393.06239582338719</v>
      </c>
    </row>
    <row r="23" spans="1:6" s="20" customFormat="1" x14ac:dyDescent="0.25">
      <c r="A23" s="37" t="s">
        <v>10</v>
      </c>
      <c r="B23" s="14" t="s">
        <v>36</v>
      </c>
      <c r="C23" s="32">
        <v>0</v>
      </c>
      <c r="D23" s="24">
        <f t="shared" si="0"/>
        <v>0</v>
      </c>
      <c r="E23" s="32">
        <v>0</v>
      </c>
      <c r="F23" s="50">
        <f t="shared" si="0"/>
        <v>0</v>
      </c>
    </row>
    <row r="24" spans="1:6" x14ac:dyDescent="0.25">
      <c r="A24" s="37" t="s">
        <v>11</v>
      </c>
      <c r="B24" s="14" t="s">
        <v>37</v>
      </c>
      <c r="C24" s="32">
        <v>0</v>
      </c>
      <c r="D24" s="24">
        <f>C24/C$36*100</f>
        <v>0</v>
      </c>
      <c r="E24" s="32">
        <v>0</v>
      </c>
      <c r="F24" s="50">
        <f>E24/E$36*100</f>
        <v>0</v>
      </c>
    </row>
    <row r="25" spans="1:6" x14ac:dyDescent="0.25">
      <c r="A25" s="37" t="s">
        <v>12</v>
      </c>
      <c r="B25" s="14" t="s">
        <v>38</v>
      </c>
      <c r="C25" s="32">
        <v>147</v>
      </c>
      <c r="D25" s="24">
        <f t="shared" si="0"/>
        <v>9.939148073022313</v>
      </c>
      <c r="E25" s="32">
        <v>429174.37000000011</v>
      </c>
      <c r="F25" s="50">
        <f t="shared" si="0"/>
        <v>5.2280356530494041</v>
      </c>
    </row>
    <row r="26" spans="1:6" x14ac:dyDescent="0.25">
      <c r="A26" s="37" t="s">
        <v>13</v>
      </c>
      <c r="B26" s="14" t="s">
        <v>39</v>
      </c>
      <c r="C26" s="32">
        <v>72</v>
      </c>
      <c r="D26" s="24">
        <f t="shared" si="0"/>
        <v>4.8681541582150096</v>
      </c>
      <c r="E26" s="32">
        <v>523138.23</v>
      </c>
      <c r="F26" s="50">
        <f t="shared" si="0"/>
        <v>6.372666937014805</v>
      </c>
    </row>
    <row r="27" spans="1:6" x14ac:dyDescent="0.25">
      <c r="A27" s="37" t="s">
        <v>14</v>
      </c>
      <c r="B27" s="14" t="s">
        <v>60</v>
      </c>
      <c r="C27" s="32">
        <v>0</v>
      </c>
      <c r="D27" s="24">
        <f t="shared" si="0"/>
        <v>0</v>
      </c>
      <c r="E27" s="32">
        <v>0</v>
      </c>
      <c r="F27" s="50">
        <f t="shared" si="0"/>
        <v>0</v>
      </c>
    </row>
    <row r="28" spans="1:6" x14ac:dyDescent="0.25">
      <c r="A28" s="37" t="s">
        <v>15</v>
      </c>
      <c r="B28" s="14" t="s">
        <v>61</v>
      </c>
      <c r="C28" s="32">
        <v>89</v>
      </c>
      <c r="D28" s="24">
        <f t="shared" si="0"/>
        <v>6.0175794455713323</v>
      </c>
      <c r="E28" s="32">
        <v>101484.87</v>
      </c>
      <c r="F28" s="50">
        <f t="shared" si="0"/>
        <v>1.236249309587345</v>
      </c>
    </row>
    <row r="29" spans="1:6" x14ac:dyDescent="0.25">
      <c r="A29" s="37" t="s">
        <v>16</v>
      </c>
      <c r="B29" s="14" t="s">
        <v>40</v>
      </c>
      <c r="C29" s="32">
        <v>0</v>
      </c>
      <c r="D29" s="24">
        <f t="shared" si="0"/>
        <v>0</v>
      </c>
      <c r="E29" s="32">
        <v>0</v>
      </c>
      <c r="F29" s="50">
        <f t="shared" si="0"/>
        <v>0</v>
      </c>
    </row>
    <row r="30" spans="1:6" x14ac:dyDescent="0.25">
      <c r="A30" s="37" t="s">
        <v>17</v>
      </c>
      <c r="B30" s="14" t="s">
        <v>41</v>
      </c>
      <c r="C30" s="32">
        <v>16</v>
      </c>
      <c r="D30" s="24">
        <f>C30/C$36*100</f>
        <v>1.0818120351588911</v>
      </c>
      <c r="E30" s="32">
        <v>4524.96</v>
      </c>
      <c r="F30" s="50">
        <f>E30/E$36*100</f>
        <v>5.5121307007737735E-2</v>
      </c>
    </row>
    <row r="31" spans="1:6" x14ac:dyDescent="0.25">
      <c r="A31" s="38" t="s">
        <v>23</v>
      </c>
      <c r="B31" s="7" t="s">
        <v>42</v>
      </c>
      <c r="C31" s="33">
        <f>SUM(C13:C30)</f>
        <v>21012</v>
      </c>
      <c r="D31" s="8">
        <f>C31/C$37*100</f>
        <v>93.424036281179141</v>
      </c>
      <c r="E31" s="26">
        <f>SUM(E13:E30)</f>
        <v>51010862.939999998</v>
      </c>
      <c r="F31" s="53">
        <f>E31/E$37*100</f>
        <v>86.137959953682923</v>
      </c>
    </row>
    <row r="32" spans="1:6" x14ac:dyDescent="0.25">
      <c r="A32" s="39" t="s">
        <v>22</v>
      </c>
      <c r="B32" s="5" t="s">
        <v>43</v>
      </c>
      <c r="C32" s="32">
        <v>1146</v>
      </c>
      <c r="D32" s="24">
        <f>C32/C$36*100</f>
        <v>77.484787018255574</v>
      </c>
      <c r="E32" s="57">
        <v>7348267.0500000007</v>
      </c>
      <c r="F32" s="50">
        <f>E32/E$36*100</f>
        <v>89.513738030367847</v>
      </c>
    </row>
    <row r="33" spans="1:6" x14ac:dyDescent="0.25">
      <c r="A33" s="39" t="s">
        <v>20</v>
      </c>
      <c r="B33" s="6" t="s">
        <v>44</v>
      </c>
      <c r="C33" s="32">
        <v>2</v>
      </c>
      <c r="D33" s="24">
        <f t="shared" ref="D33:D35" si="1">C33/C$36*100</f>
        <v>0.13522650439486139</v>
      </c>
      <c r="E33" s="57">
        <v>21706.23</v>
      </c>
      <c r="F33" s="50">
        <f t="shared" ref="F33:F35" si="2">E33/E$36*100</f>
        <v>0.26441687170948847</v>
      </c>
    </row>
    <row r="34" spans="1:6" x14ac:dyDescent="0.25">
      <c r="A34" s="39" t="s">
        <v>21</v>
      </c>
      <c r="B34" s="17" t="s">
        <v>45</v>
      </c>
      <c r="C34" s="32">
        <v>331</v>
      </c>
      <c r="D34" s="24">
        <f t="shared" si="1"/>
        <v>22.379986477349561</v>
      </c>
      <c r="E34" s="57">
        <v>839120.89</v>
      </c>
      <c r="F34" s="50">
        <f t="shared" si="2"/>
        <v>10.22184509792266</v>
      </c>
    </row>
    <row r="35" spans="1:6" ht="15.75" customHeight="1" x14ac:dyDescent="0.25">
      <c r="A35" s="40" t="s">
        <v>19</v>
      </c>
      <c r="B35" s="17" t="s">
        <v>46</v>
      </c>
      <c r="C35" s="32">
        <v>0</v>
      </c>
      <c r="D35" s="24">
        <f t="shared" si="1"/>
        <v>0</v>
      </c>
      <c r="E35" s="57">
        <v>0</v>
      </c>
      <c r="F35" s="50">
        <f t="shared" si="2"/>
        <v>0</v>
      </c>
    </row>
    <row r="36" spans="1:6" x14ac:dyDescent="0.25">
      <c r="A36" s="41" t="s">
        <v>18</v>
      </c>
      <c r="B36" s="9" t="s">
        <v>47</v>
      </c>
      <c r="C36" s="34">
        <f>SUM(C32:C35)</f>
        <v>1479</v>
      </c>
      <c r="D36" s="8">
        <f>C36/C$37*100</f>
        <v>6.5759637188208613</v>
      </c>
      <c r="E36" s="35">
        <f>SUM(E32:E35)</f>
        <v>8209094.1700000009</v>
      </c>
      <c r="F36" s="53">
        <f>E36/E$37*100</f>
        <v>13.862040046317084</v>
      </c>
    </row>
    <row r="37" spans="1:6" x14ac:dyDescent="0.25">
      <c r="A37" s="18" t="s">
        <v>24</v>
      </c>
      <c r="B37" s="19" t="s">
        <v>48</v>
      </c>
      <c r="C37" s="59">
        <f>C31+C36</f>
        <v>22491</v>
      </c>
      <c r="D37" s="22">
        <f>D31+D36</f>
        <v>100</v>
      </c>
      <c r="E37" s="59">
        <f>E31+E36</f>
        <v>59219957.109999999</v>
      </c>
      <c r="F37" s="51"/>
    </row>
    <row r="40" spans="1:6" x14ac:dyDescent="0.25">
      <c r="A40" t="s">
        <v>58</v>
      </c>
      <c r="C40" s="28"/>
      <c r="D40" s="29"/>
      <c r="E40" s="27"/>
    </row>
    <row r="41" spans="1:6" x14ac:dyDescent="0.25">
      <c r="C41" s="28"/>
      <c r="D41" s="29"/>
      <c r="E41" s="27"/>
    </row>
    <row r="42" spans="1:6" x14ac:dyDescent="0.25">
      <c r="C42" s="29"/>
      <c r="D42" s="29"/>
      <c r="E42" s="29"/>
    </row>
    <row r="43" spans="1:6" x14ac:dyDescent="0.25">
      <c r="C43" s="29"/>
      <c r="D43" s="29"/>
      <c r="E43" s="27"/>
      <c r="F43" s="25"/>
    </row>
    <row r="44" spans="1:6" x14ac:dyDescent="0.25">
      <c r="C44" s="30"/>
      <c r="D44" s="29"/>
      <c r="E44" s="29"/>
    </row>
    <row r="45" spans="1:6" x14ac:dyDescent="0.25">
      <c r="C45" s="29"/>
      <c r="D45" s="29"/>
      <c r="E45" s="27"/>
    </row>
    <row r="46" spans="1:6" x14ac:dyDescent="0.25">
      <c r="C46" s="28"/>
      <c r="D46" s="29"/>
      <c r="E46" s="29"/>
    </row>
    <row r="47" spans="1:6" x14ac:dyDescent="0.25">
      <c r="B47" s="21"/>
      <c r="C47" s="29"/>
      <c r="D47" s="29"/>
      <c r="E47" s="29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2021-10-29T09:40:01Z</cp:lastPrinted>
  <dcterms:created xsi:type="dcterms:W3CDTF">2018-01-08T12:56:16Z</dcterms:created>
  <dcterms:modified xsi:type="dcterms:W3CDTF">2021-11-11T08:44:12Z</dcterms:modified>
</cp:coreProperties>
</file>