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9035" windowHeight="8385"/>
  </bookViews>
  <sheets>
    <sheet name="BiH" sheetId="43" r:id="rId1"/>
  </sheets>
  <calcPr calcId="145621"/>
</workbook>
</file>

<file path=xl/calcChain.xml><?xml version="1.0" encoding="utf-8"?>
<calcChain xmlns="http://schemas.openxmlformats.org/spreadsheetml/2006/main">
  <c r="F36" i="43" l="1"/>
  <c r="G11" i="43" s="1"/>
  <c r="G12" i="43" l="1"/>
  <c r="I36" i="43"/>
  <c r="R11" i="43" l="1"/>
  <c r="R12" i="43"/>
  <c r="R13" i="43"/>
  <c r="R14" i="43"/>
  <c r="R15" i="43"/>
  <c r="R16" i="43"/>
  <c r="R17" i="43"/>
  <c r="R18" i="43"/>
  <c r="R19" i="43"/>
  <c r="R20" i="43"/>
  <c r="R21" i="43"/>
  <c r="R22" i="43"/>
  <c r="R23" i="43"/>
  <c r="R24" i="43"/>
  <c r="R25" i="43"/>
  <c r="R26" i="43"/>
  <c r="R27" i="43"/>
  <c r="R28" i="43"/>
  <c r="R29" i="43"/>
  <c r="R30" i="43"/>
  <c r="R31" i="43"/>
  <c r="R32" i="43"/>
  <c r="R33" i="43"/>
  <c r="R34" i="43"/>
  <c r="R35" i="43"/>
  <c r="R10" i="43"/>
  <c r="R36" i="43" s="1"/>
  <c r="O28" i="43" l="1"/>
  <c r="O10" i="43" l="1"/>
  <c r="O16" i="43" l="1"/>
  <c r="O19" i="43"/>
  <c r="O21" i="43"/>
  <c r="O22" i="43"/>
  <c r="O34" i="43"/>
  <c r="O25" i="43"/>
  <c r="O29" i="43"/>
  <c r="O32" i="43"/>
  <c r="O33" i="43"/>
  <c r="O11" i="43"/>
  <c r="O12" i="43"/>
  <c r="O13" i="43"/>
  <c r="O14" i="43"/>
  <c r="O15" i="43"/>
  <c r="O17" i="43"/>
  <c r="O18" i="43"/>
  <c r="O20" i="43"/>
  <c r="O23" i="43"/>
  <c r="O24" i="43"/>
  <c r="O26" i="43"/>
  <c r="O27" i="43"/>
  <c r="O30" i="43"/>
  <c r="O31" i="43"/>
  <c r="O35" i="43"/>
  <c r="L36" i="43" l="1"/>
  <c r="C36" i="43"/>
  <c r="O36" i="43" s="1"/>
  <c r="G34" i="43" l="1"/>
  <c r="H34" i="43" s="1"/>
  <c r="G35" i="43"/>
  <c r="H35" i="43" s="1"/>
  <c r="J19" i="43"/>
  <c r="K19" i="43" s="1"/>
  <c r="J28" i="43"/>
  <c r="K28" i="43" s="1"/>
  <c r="S19" i="43"/>
  <c r="T19" i="43" s="1"/>
  <c r="S28" i="43"/>
  <c r="T28" i="43" s="1"/>
  <c r="D19" i="43"/>
  <c r="E19" i="43" s="1"/>
  <c r="D30" i="43"/>
  <c r="E30" i="43" s="1"/>
  <c r="D28" i="43"/>
  <c r="E28" i="43" s="1"/>
  <c r="G19" i="43"/>
  <c r="H19" i="43" s="1"/>
  <c r="G28" i="43"/>
  <c r="H28" i="43" s="1"/>
  <c r="M16" i="43"/>
  <c r="N16" i="43" s="1"/>
  <c r="M28" i="43"/>
  <c r="N28" i="43" s="1"/>
  <c r="P19" i="43"/>
  <c r="Q19" i="43" s="1"/>
  <c r="P28" i="43"/>
  <c r="Q28" i="43" s="1"/>
  <c r="S35" i="43"/>
  <c r="T35" i="43" s="1"/>
  <c r="S20" i="43"/>
  <c r="T20" i="43" s="1"/>
  <c r="S14" i="43"/>
  <c r="T14" i="43" s="1"/>
  <c r="S33" i="43"/>
  <c r="T33" i="43" s="1"/>
  <c r="S10" i="43"/>
  <c r="S31" i="43"/>
  <c r="T31" i="43" s="1"/>
  <c r="S24" i="43"/>
  <c r="T24" i="43" s="1"/>
  <c r="S17" i="43"/>
  <c r="T17" i="43" s="1"/>
  <c r="S12" i="43"/>
  <c r="T12" i="43" s="1"/>
  <c r="S27" i="43"/>
  <c r="T27" i="43" s="1"/>
  <c r="S29" i="43"/>
  <c r="T29" i="43" s="1"/>
  <c r="S34" i="43"/>
  <c r="T34" i="43" s="1"/>
  <c r="S21" i="43"/>
  <c r="T21" i="43" s="1"/>
  <c r="S16" i="43"/>
  <c r="T16" i="43" s="1"/>
  <c r="T10" i="43"/>
  <c r="S30" i="43"/>
  <c r="T30" i="43" s="1"/>
  <c r="S26" i="43"/>
  <c r="T26" i="43" s="1"/>
  <c r="S23" i="43"/>
  <c r="T23" i="43" s="1"/>
  <c r="S18" i="43"/>
  <c r="T18" i="43" s="1"/>
  <c r="S15" i="43"/>
  <c r="T15" i="43" s="1"/>
  <c r="S13" i="43"/>
  <c r="T13" i="43" s="1"/>
  <c r="S11" i="43"/>
  <c r="T11" i="43" s="1"/>
  <c r="S32" i="43"/>
  <c r="T32" i="43" s="1"/>
  <c r="S25" i="43"/>
  <c r="T25" i="43" s="1"/>
  <c r="S22" i="43"/>
  <c r="T22" i="43" s="1"/>
  <c r="P10" i="43"/>
  <c r="P35" i="43"/>
  <c r="Q35" i="43" s="1"/>
  <c r="P31" i="43"/>
  <c r="Q31" i="43" s="1"/>
  <c r="P27" i="43"/>
  <c r="Q27" i="43" s="1"/>
  <c r="P24" i="43"/>
  <c r="Q24" i="43" s="1"/>
  <c r="P20" i="43"/>
  <c r="Q20" i="43" s="1"/>
  <c r="P17" i="43"/>
  <c r="Q17" i="43" s="1"/>
  <c r="P14" i="43"/>
  <c r="Q14" i="43" s="1"/>
  <c r="P12" i="43"/>
  <c r="Q12" i="43" s="1"/>
  <c r="P33" i="43"/>
  <c r="Q33" i="43" s="1"/>
  <c r="P29" i="43"/>
  <c r="Q29" i="43" s="1"/>
  <c r="P34" i="43"/>
  <c r="Q34" i="43" s="1"/>
  <c r="P21" i="43"/>
  <c r="Q21" i="43" s="1"/>
  <c r="P16" i="43"/>
  <c r="Q16" i="43" s="1"/>
  <c r="P30" i="43"/>
  <c r="Q30" i="43" s="1"/>
  <c r="P26" i="43"/>
  <c r="Q26" i="43" s="1"/>
  <c r="P23" i="43"/>
  <c r="Q23" i="43" s="1"/>
  <c r="P18" i="43"/>
  <c r="Q18" i="43" s="1"/>
  <c r="P15" i="43"/>
  <c r="Q15" i="43" s="1"/>
  <c r="P13" i="43"/>
  <c r="Q13" i="43" s="1"/>
  <c r="P11" i="43"/>
  <c r="Q11" i="43" s="1"/>
  <c r="P32" i="43"/>
  <c r="Q32" i="43" s="1"/>
  <c r="P25" i="43"/>
  <c r="Q25" i="43" s="1"/>
  <c r="P22" i="43"/>
  <c r="Q22" i="43" s="1"/>
  <c r="M30" i="43"/>
  <c r="N30" i="43" s="1"/>
  <c r="M26" i="43"/>
  <c r="N26" i="43" s="1"/>
  <c r="M23" i="43"/>
  <c r="N23" i="43" s="1"/>
  <c r="M18" i="43"/>
  <c r="N18" i="43" s="1"/>
  <c r="M15" i="43"/>
  <c r="N15" i="43" s="1"/>
  <c r="M13" i="43"/>
  <c r="N13" i="43" s="1"/>
  <c r="M11" i="43"/>
  <c r="N11" i="43" s="1"/>
  <c r="M32" i="43"/>
  <c r="N32" i="43" s="1"/>
  <c r="M25" i="43"/>
  <c r="N25" i="43" s="1"/>
  <c r="M22" i="43"/>
  <c r="N22" i="43" s="1"/>
  <c r="M19" i="43"/>
  <c r="N19" i="43" s="1"/>
  <c r="M10" i="43"/>
  <c r="M35" i="43"/>
  <c r="N35" i="43" s="1"/>
  <c r="M31" i="43"/>
  <c r="N31" i="43" s="1"/>
  <c r="M27" i="43"/>
  <c r="N27" i="43" s="1"/>
  <c r="M24" i="43"/>
  <c r="N24" i="43" s="1"/>
  <c r="M20" i="43"/>
  <c r="N20" i="43" s="1"/>
  <c r="M17" i="43"/>
  <c r="N17" i="43" s="1"/>
  <c r="M14" i="43"/>
  <c r="N14" i="43" s="1"/>
  <c r="M12" i="43"/>
  <c r="N12" i="43" s="1"/>
  <c r="M33" i="43"/>
  <c r="N33" i="43" s="1"/>
  <c r="M29" i="43"/>
  <c r="N29" i="43" s="1"/>
  <c r="M34" i="43"/>
  <c r="N34" i="43" s="1"/>
  <c r="M21" i="43"/>
  <c r="N21" i="43" s="1"/>
  <c r="J10" i="43"/>
  <c r="J35" i="43"/>
  <c r="K35" i="43" s="1"/>
  <c r="J31" i="43"/>
  <c r="K31" i="43" s="1"/>
  <c r="J27" i="43"/>
  <c r="K27" i="43" s="1"/>
  <c r="J24" i="43"/>
  <c r="K24" i="43" s="1"/>
  <c r="J20" i="43"/>
  <c r="K20" i="43" s="1"/>
  <c r="J17" i="43"/>
  <c r="K17" i="43" s="1"/>
  <c r="J14" i="43"/>
  <c r="K14" i="43" s="1"/>
  <c r="J12" i="43"/>
  <c r="K12" i="43" s="1"/>
  <c r="J33" i="43"/>
  <c r="K33" i="43" s="1"/>
  <c r="J29" i="43"/>
  <c r="K29" i="43" s="1"/>
  <c r="J34" i="43"/>
  <c r="K34" i="43" s="1"/>
  <c r="J21" i="43"/>
  <c r="K21" i="43" s="1"/>
  <c r="J16" i="43"/>
  <c r="K16" i="43" s="1"/>
  <c r="J30" i="43"/>
  <c r="K30" i="43" s="1"/>
  <c r="J26" i="43"/>
  <c r="K26" i="43" s="1"/>
  <c r="J23" i="43"/>
  <c r="K23" i="43" s="1"/>
  <c r="J18" i="43"/>
  <c r="K18" i="43" s="1"/>
  <c r="J15" i="43"/>
  <c r="K15" i="43" s="1"/>
  <c r="J13" i="43"/>
  <c r="K13" i="43" s="1"/>
  <c r="J11" i="43"/>
  <c r="K11" i="43" s="1"/>
  <c r="J32" i="43"/>
  <c r="K32" i="43" s="1"/>
  <c r="J25" i="43"/>
  <c r="K25" i="43" s="1"/>
  <c r="J22" i="43"/>
  <c r="K22" i="43" s="1"/>
  <c r="G10" i="43"/>
  <c r="G31" i="43"/>
  <c r="H31" i="43" s="1"/>
  <c r="G27" i="43"/>
  <c r="H27" i="43" s="1"/>
  <c r="G24" i="43"/>
  <c r="H24" i="43" s="1"/>
  <c r="G20" i="43"/>
  <c r="H20" i="43" s="1"/>
  <c r="G17" i="43"/>
  <c r="H17" i="43" s="1"/>
  <c r="G14" i="43"/>
  <c r="H14" i="43" s="1"/>
  <c r="H12" i="43"/>
  <c r="G33" i="43"/>
  <c r="H33" i="43" s="1"/>
  <c r="G29" i="43"/>
  <c r="H29" i="43" s="1"/>
  <c r="G21" i="43"/>
  <c r="H21" i="43" s="1"/>
  <c r="G16" i="43"/>
  <c r="H16" i="43" s="1"/>
  <c r="G30" i="43"/>
  <c r="H30" i="43" s="1"/>
  <c r="G26" i="43"/>
  <c r="H26" i="43" s="1"/>
  <c r="G23" i="43"/>
  <c r="H23" i="43" s="1"/>
  <c r="G18" i="43"/>
  <c r="H18" i="43" s="1"/>
  <c r="G15" i="43"/>
  <c r="H15" i="43" s="1"/>
  <c r="G13" i="43"/>
  <c r="H13" i="43" s="1"/>
  <c r="H11" i="43"/>
  <c r="G32" i="43"/>
  <c r="H32" i="43" s="1"/>
  <c r="G25" i="43"/>
  <c r="H25" i="43" s="1"/>
  <c r="G22" i="43"/>
  <c r="H22" i="43" s="1"/>
  <c r="D10" i="43"/>
  <c r="D35" i="43"/>
  <c r="E35" i="43" s="1"/>
  <c r="D31" i="43"/>
  <c r="E31" i="43" s="1"/>
  <c r="D27" i="43"/>
  <c r="E27" i="43" s="1"/>
  <c r="D24" i="43"/>
  <c r="E24" i="43" s="1"/>
  <c r="D20" i="43"/>
  <c r="E20" i="43" s="1"/>
  <c r="D17" i="43"/>
  <c r="E17" i="43" s="1"/>
  <c r="D14" i="43"/>
  <c r="E14" i="43" s="1"/>
  <c r="D12" i="43"/>
  <c r="E12" i="43" s="1"/>
  <c r="D33" i="43"/>
  <c r="E33" i="43" s="1"/>
  <c r="D29" i="43"/>
  <c r="E29" i="43" s="1"/>
  <c r="D34" i="43"/>
  <c r="E34" i="43" s="1"/>
  <c r="D21" i="43"/>
  <c r="E21" i="43" s="1"/>
  <c r="D16" i="43"/>
  <c r="E16" i="43" s="1"/>
  <c r="D26" i="43"/>
  <c r="E26" i="43" s="1"/>
  <c r="D23" i="43"/>
  <c r="E23" i="43" s="1"/>
  <c r="D18" i="43"/>
  <c r="E18" i="43" s="1"/>
  <c r="D15" i="43"/>
  <c r="E15" i="43" s="1"/>
  <c r="D13" i="43"/>
  <c r="E13" i="43" s="1"/>
  <c r="D11" i="43"/>
  <c r="E11" i="43" s="1"/>
  <c r="D32" i="43"/>
  <c r="E32" i="43" s="1"/>
  <c r="D25" i="43"/>
  <c r="E25" i="43" s="1"/>
  <c r="D22" i="43"/>
  <c r="E22" i="43" s="1"/>
  <c r="T36" i="43" l="1"/>
  <c r="S36" i="43"/>
  <c r="P36" i="43"/>
  <c r="Q10" i="43"/>
  <c r="Q36" i="43" s="1"/>
  <c r="M36" i="43"/>
  <c r="N10" i="43"/>
  <c r="N36" i="43" s="1"/>
  <c r="J36" i="43"/>
  <c r="K10" i="43"/>
  <c r="K36" i="43" s="1"/>
  <c r="H10" i="43"/>
  <c r="H36" i="43" s="1"/>
  <c r="G36" i="43"/>
  <c r="D36" i="43"/>
  <c r="E10" i="43"/>
  <c r="E36" i="43" s="1"/>
</calcChain>
</file>

<file path=xl/sharedStrings.xml><?xml version="1.0" encoding="utf-8"?>
<sst xmlns="http://schemas.openxmlformats.org/spreadsheetml/2006/main" count="85" uniqueCount="66">
  <si>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</si>
  <si>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</si>
  <si>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</si>
  <si>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</si>
  <si>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</si>
  <si>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</si>
  <si>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</si>
  <si>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</si>
  <si>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</si>
  <si>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HHI</t>
  </si>
  <si>
    <t>Tržište neživotnog osiguranja</t>
  </si>
  <si>
    <t>Tržište životnog osiguranja</t>
  </si>
  <si>
    <t>Tržište neživotnog i životnog osiguranja</t>
  </si>
  <si>
    <t>Croatia osiguranje d.d.</t>
  </si>
  <si>
    <t>Euroherc osiguranje d.d.</t>
  </si>
  <si>
    <t>Grawe osiguranje a.d.</t>
  </si>
  <si>
    <t>Grawe osiguranje d.d.</t>
  </si>
  <si>
    <t>Nešković osiguranje a.d.</t>
  </si>
  <si>
    <t>Sarajevo-osiguranje d.d.</t>
  </si>
  <si>
    <t>Triglav osiguranje d.d.</t>
  </si>
  <si>
    <t>Uniqa osiguranje d.d.</t>
  </si>
  <si>
    <t>ASA osiguranje d.d.</t>
  </si>
  <si>
    <t>Atos osiguranje a.d.</t>
  </si>
  <si>
    <t>Brčko-gas osiguranje d.d.</t>
  </si>
  <si>
    <t>Camelija osiguranje d.d.</t>
  </si>
  <si>
    <t>Central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</si>
  <si>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</si>
  <si>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</si>
  <si>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</si>
  <si>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</si>
  <si>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</si>
  <si>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</si>
  <si>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</si>
  <si>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</si>
  <si>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</si>
  <si>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Wiener osiguranje a.d.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</si>
  <si>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</si>
  <si>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</si>
  <si>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</si>
  <si>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</si>
  <si>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</si>
  <si>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</si>
  <si>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</si>
  <si>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</si>
  <si>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</si>
  <si>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</si>
  <si>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</si>
  <si>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</si>
  <si>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</si>
  <si>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</si>
  <si>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</si>
  <si>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</si>
  <si>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</si>
  <si>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</si>
  <si>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Tržišni udio
(%)</t>
  </si>
  <si>
    <t>Ukupno:</t>
  </si>
  <si>
    <t>HHI INDEKS ZA TRŽIŠTE OSIGURANJA BOSNE I HERCEGOVINE</t>
  </si>
  <si>
    <t>Premium osiguranje a.d.</t>
  </si>
  <si>
    <t>Adriatic osiguranje d.d.*</t>
  </si>
  <si>
    <t>Vienna osiguranje d.d.***</t>
  </si>
  <si>
    <t>I-VI-2020</t>
  </si>
  <si>
    <t>I-VI-2021</t>
  </si>
  <si>
    <t>Osiguravajuće društvo</t>
  </si>
  <si>
    <t>*Od 1. siječnja 2019. godine Bosna-Sunce osiguranje d.d. je nakon akviziranja Zovko osiguranja d.d. počelo poslovati pod novim imenom Adriatic osiguranje d.d.</t>
  </si>
  <si>
    <t xml:space="preserve">**VGT osiguranje d.d. je od 4. svibnja 2018. godine pripojeno Grawe osiguranju d.d. </t>
  </si>
  <si>
    <t>***Merkur BH osiguranje d.d. od 26. listopada 2018. godine posluje pod novim nazivom Vienna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</si>
</sst>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M_-;\-* #,##0.00\ _K_M_-;_-* &quot;-&quot;??\ _K_M_-;_-@_-"/>
    <numFmt numFmtId="164" formatCode="#,##0.00_ ;\-#,##0.00\ 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name val="Calibri"/>
      <family val="2"/>
      <charset val="238"/>
      <scheme val="minor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43" fontId="6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0" fillId="0" borderId="0" xfId="0" applyBorder="1"/>
    <xf numFmtId="0" fontId="5" fillId="2" borderId="3" xfId="0" applyFont="1" applyFill="1" applyBorder="1" applyAlignment="1">
      <alignment vertical="center"/>
    </xf>
    <xf numFmtId="0" fontId="4" fillId="2" borderId="2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3" borderId="10" xfId="0" applyFont="1" applyFill="1" applyBorder="1"/>
    <xf numFmtId="0" fontId="8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2" fillId="0" borderId="0" xfId="0" applyFont="1"/>
    <xf numFmtId="0" fontId="5" fillId="0" borderId="0" xfId="0" applyFont="1" applyBorder="1" applyAlignment="1">
      <alignment vertical="center"/>
    </xf>
    <xf numFmtId="164" fontId="4" fillId="0" borderId="13" xfId="10" applyNumberFormat="1" applyFont="1" applyBorder="1" applyAlignment="1">
      <alignment horizontal="left" vertical="center"/>
    </xf>
    <xf numFmtId="2" fontId="4" fillId="0" borderId="0" xfId="0" applyNumberFormat="1" applyFont="1"/>
    <xf numFmtId="1" fontId="4" fillId="0" borderId="0" xfId="0" applyNumberFormat="1" applyFont="1"/>
    <xf numFmtId="1" fontId="4" fillId="0" borderId="1" xfId="0" applyNumberFormat="1" applyFont="1" applyBorder="1"/>
    <xf numFmtId="1" fontId="3" fillId="2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" fontId="3" fillId="2" borderId="4" xfId="0" applyNumberFormat="1" applyFont="1" applyFill="1" applyBorder="1" applyAlignment="1">
      <alignment horizontal="right" vertical="center"/>
    </xf>
    <xf numFmtId="2" fontId="4" fillId="0" borderId="0" xfId="0" applyNumberFormat="1" applyFont="1" applyFill="1"/>
    <xf numFmtId="1" fontId="4" fillId="0" borderId="0" xfId="0" applyNumberFormat="1" applyFont="1" applyFill="1"/>
    <xf numFmtId="0" fontId="11" fillId="3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 wrapText="1"/>
    </xf>
    <xf numFmtId="1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right" vertical="center"/>
    </xf>
    <xf numFmtId="0" fontId="10" fillId="0" borderId="14" xfId="1" applyFont="1" applyFill="1" applyBorder="1" applyAlignment="1" applyProtection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/>
    <xf numFmtId="164" fontId="4" fillId="0" borderId="0" xfId="10" applyNumberFormat="1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 indent="1"/>
    </xf>
    <xf numFmtId="0" fontId="13" fillId="0" borderId="0" xfId="0" applyFont="1" applyBorder="1" applyAlignment="1">
      <alignment vertical="center"/>
    </xf>
    <xf numFmtId="3" fontId="5" fillId="2" borderId="3" xfId="0" applyNumberFormat="1" applyFont="1" applyFill="1" applyBorder="1"/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</cellXfs>
  <cellStyles count="12">
    <cellStyle name="Comma" xfId="10" builtinId="3"/>
    <cellStyle name="Normal" xfId="0" builtinId="0"/>
    <cellStyle name="Normal 2" xfId="9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  <cellStyle name="Obično_12a Izvjestaji drustava za osiguranje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3"/>
  <sheetViews>
    <sheetView showGridLines="0" tabSelected="1" showRuler="0" view="pageLayout" zoomScale="70" zoomScaleNormal="70" zoomScalePageLayoutView="70" workbookViewId="0">
      <selection activeCell="F3" sqref="F3"/>
    </sheetView>
  </sheetViews>
  <sheetFormatPr defaultRowHeight="15" x14ac:dyDescent="0.25"/>
  <cols>
    <col min="1" max="1" width="6.28515625" customWidth="1"/>
    <col min="2" max="2" width="24.7109375" customWidth="1"/>
    <col min="3" max="3" width="17.42578125" customWidth="1"/>
    <col min="4" max="4" width="12.85546875" customWidth="1"/>
    <col min="5" max="5" width="8.85546875" customWidth="1"/>
    <col min="6" max="6" width="17.42578125" customWidth="1"/>
    <col min="7" max="7" width="14.42578125" customWidth="1"/>
    <col min="8" max="8" width="8.85546875" customWidth="1"/>
    <col min="9" max="9" width="16.28515625" customWidth="1"/>
    <col min="10" max="10" width="14" customWidth="1"/>
    <col min="11" max="11" width="8.85546875" customWidth="1"/>
    <col min="12" max="12" width="16.28515625" customWidth="1"/>
    <col min="13" max="13" width="11.7109375" customWidth="1"/>
    <col min="14" max="14" width="8.85546875" customWidth="1"/>
    <col min="15" max="15" width="18.28515625" customWidth="1"/>
    <col min="16" max="16" width="13.140625" customWidth="1"/>
    <col min="17" max="17" width="8.85546875" customWidth="1"/>
    <col min="18" max="18" width="18.28515625" customWidth="1"/>
    <col min="19" max="19" width="12.7109375" customWidth="1"/>
    <col min="20" max="20" width="8.85546875" customWidth="1"/>
  </cols>
  <sheetData>
    <row r="3" spans="1:20" x14ac:dyDescent="0.25">
      <c r="F3" s="38" t="s">
        <v>56</v>
      </c>
      <c r="G3" s="11"/>
      <c r="H3" s="11"/>
      <c r="I3" s="11"/>
    </row>
    <row r="4" spans="1:20" x14ac:dyDescent="0.25">
      <c r="F4" s="10"/>
    </row>
    <row r="5" spans="1:20" x14ac:dyDescent="0.25">
      <c r="F5" s="1"/>
      <c r="G5" s="1"/>
      <c r="H5" s="1"/>
      <c r="I5" s="1"/>
      <c r="J5" s="1"/>
      <c r="K5" s="1"/>
      <c r="L5" s="1"/>
    </row>
    <row r="6" spans="1:20" ht="15.75" thickBot="1" x14ac:dyDescent="0.3">
      <c r="F6" s="1"/>
      <c r="G6" s="1"/>
      <c r="H6" s="1"/>
      <c r="I6" s="1"/>
      <c r="J6" s="1"/>
      <c r="K6" s="1"/>
      <c r="L6" s="1"/>
    </row>
    <row r="7" spans="1:20" x14ac:dyDescent="0.25">
      <c r="A7" s="4"/>
      <c r="B7" s="40" t="s">
        <v>62</v>
      </c>
      <c r="C7" s="44" t="s">
        <v>10</v>
      </c>
      <c r="D7" s="44"/>
      <c r="E7" s="44"/>
      <c r="F7" s="44"/>
      <c r="G7" s="44"/>
      <c r="H7" s="44"/>
      <c r="I7" s="44" t="s">
        <v>11</v>
      </c>
      <c r="J7" s="44"/>
      <c r="K7" s="44"/>
      <c r="L7" s="44"/>
      <c r="M7" s="44"/>
      <c r="N7" s="44"/>
      <c r="O7" s="44" t="s">
        <v>12</v>
      </c>
      <c r="P7" s="44"/>
      <c r="Q7" s="44"/>
      <c r="R7" s="44"/>
      <c r="S7" s="44"/>
      <c r="T7" s="45"/>
    </row>
    <row r="8" spans="1:20" ht="15.75" customHeight="1" x14ac:dyDescent="0.25">
      <c r="A8" s="5"/>
      <c r="B8" s="41"/>
      <c r="C8" s="43" t="s">
        <v>60</v>
      </c>
      <c r="D8" s="43"/>
      <c r="E8" s="43"/>
      <c r="F8" s="43" t="s">
        <v>61</v>
      </c>
      <c r="G8" s="43"/>
      <c r="H8" s="43"/>
      <c r="I8" s="43" t="s">
        <v>60</v>
      </c>
      <c r="J8" s="43"/>
      <c r="K8" s="43"/>
      <c r="L8" s="43" t="s">
        <v>61</v>
      </c>
      <c r="M8" s="43"/>
      <c r="N8" s="43"/>
      <c r="O8" s="43" t="s">
        <v>60</v>
      </c>
      <c r="P8" s="43"/>
      <c r="Q8" s="43"/>
      <c r="R8" s="43" t="s">
        <v>61</v>
      </c>
      <c r="S8" s="43"/>
      <c r="T8" s="46"/>
    </row>
    <row r="9" spans="1:20" ht="30.75" customHeight="1" thickBot="1" x14ac:dyDescent="0.3">
      <c r="A9" s="6"/>
      <c r="B9" s="42"/>
      <c r="C9" s="21" t="s">
        <v>0</v>
      </c>
      <c r="D9" s="22" t="s">
        <v>54</v>
      </c>
      <c r="E9" s="21" t="s">
        <v>9</v>
      </c>
      <c r="F9" s="21" t="s">
        <v>0</v>
      </c>
      <c r="G9" s="22" t="s">
        <v>54</v>
      </c>
      <c r="H9" s="21" t="s">
        <v>9</v>
      </c>
      <c r="I9" s="21" t="s">
        <v>0</v>
      </c>
      <c r="J9" s="22" t="s">
        <v>54</v>
      </c>
      <c r="K9" s="21" t="s">
        <v>9</v>
      </c>
      <c r="L9" s="21" t="s">
        <v>0</v>
      </c>
      <c r="M9" s="22" t="s">
        <v>54</v>
      </c>
      <c r="N9" s="21" t="s">
        <v>9</v>
      </c>
      <c r="O9" s="21" t="s">
        <v>0</v>
      </c>
      <c r="P9" s="8" t="s">
        <v>54</v>
      </c>
      <c r="Q9" s="7" t="s">
        <v>9</v>
      </c>
      <c r="R9" s="7" t="s">
        <v>0</v>
      </c>
      <c r="S9" s="8" t="s">
        <v>54</v>
      </c>
      <c r="T9" s="9" t="s">
        <v>9</v>
      </c>
    </row>
    <row r="10" spans="1:20" x14ac:dyDescent="0.25">
      <c r="A10" s="30" t="s">
        <v>1</v>
      </c>
      <c r="B10" s="12" t="s">
        <v>58</v>
      </c>
      <c r="C10" s="31">
        <v>31292132.399999999</v>
      </c>
      <c r="D10" s="19">
        <f t="shared" ref="D10:D35" si="0">C10/$C$36*100</f>
        <v>10.413011810420732</v>
      </c>
      <c r="E10" s="20">
        <f t="shared" ref="E10:E35" si="1">D10^2</f>
        <v>108.43081496396165</v>
      </c>
      <c r="F10" s="31">
        <v>33444871</v>
      </c>
      <c r="G10" s="19">
        <f t="shared" ref="G10:G35" si="2">F10/$F$36*100</f>
        <v>10.362201435603973</v>
      </c>
      <c r="H10" s="15">
        <f t="shared" ref="H10:H35" si="3">G10^2</f>
        <v>107.37521859203304</v>
      </c>
      <c r="I10" s="35">
        <v>1868610.4</v>
      </c>
      <c r="J10" s="13">
        <f t="shared" ref="J10:J35" si="4">I10/$I$36*100</f>
        <v>2.5081686922511626</v>
      </c>
      <c r="K10" s="14">
        <f t="shared" ref="K10:K35" si="5">J10^2</f>
        <v>6.2909101887889074</v>
      </c>
      <c r="L10" s="35">
        <v>1734662</v>
      </c>
      <c r="M10" s="13">
        <f t="shared" ref="M10:M35" si="6">L10/$L$36*100</f>
        <v>2.0728183987345576</v>
      </c>
      <c r="N10" s="15">
        <f t="shared" ref="N10:N35" si="7">M10^2</f>
        <v>4.2965761141324954</v>
      </c>
      <c r="O10" s="33">
        <f t="shared" ref="O10:O35" si="8">C10+I10</f>
        <v>33160742.799999997</v>
      </c>
      <c r="P10" s="13">
        <f t="shared" ref="P10:P35" si="9">O10/$O$36*100</f>
        <v>8.842607826228992</v>
      </c>
      <c r="Q10" s="14">
        <f t="shared" ref="Q10:Q35" si="10">P10^2</f>
        <v>78.191713168486217</v>
      </c>
      <c r="R10" s="35">
        <f>F10+L10</f>
        <v>35179533</v>
      </c>
      <c r="S10" s="13">
        <f t="shared" ref="S10:S35" si="11">R10/$R$36*100</f>
        <v>8.6554331827196762</v>
      </c>
      <c r="T10" s="15">
        <f t="shared" ref="T10:T35" si="12">S10^2</f>
        <v>74.916523580524867</v>
      </c>
    </row>
    <row r="11" spans="1:20" x14ac:dyDescent="0.25">
      <c r="A11" s="30" t="s">
        <v>2</v>
      </c>
      <c r="B11" s="12" t="s">
        <v>21</v>
      </c>
      <c r="C11" s="32">
        <v>18854269.399999999</v>
      </c>
      <c r="D11" s="13">
        <f t="shared" si="0"/>
        <v>6.2740923957951233</v>
      </c>
      <c r="E11" s="14">
        <f t="shared" si="1"/>
        <v>39.364235390974194</v>
      </c>
      <c r="F11" s="32">
        <v>22541910</v>
      </c>
      <c r="G11" s="13">
        <f>F11/$F$36*100</f>
        <v>6.9841445094303261</v>
      </c>
      <c r="H11" s="15">
        <f t="shared" si="3"/>
        <v>48.77827452860577</v>
      </c>
      <c r="I11" s="34">
        <v>0</v>
      </c>
      <c r="J11" s="13">
        <f t="shared" si="4"/>
        <v>0</v>
      </c>
      <c r="K11" s="14">
        <f t="shared" si="5"/>
        <v>0</v>
      </c>
      <c r="L11" s="34">
        <v>0</v>
      </c>
      <c r="M11" s="13">
        <f t="shared" si="6"/>
        <v>0</v>
      </c>
      <c r="N11" s="15">
        <f t="shared" si="7"/>
        <v>0</v>
      </c>
      <c r="O11" s="33">
        <f t="shared" si="8"/>
        <v>18854269.399999999</v>
      </c>
      <c r="P11" s="13">
        <f t="shared" si="9"/>
        <v>5.0276590955697715</v>
      </c>
      <c r="Q11" s="14">
        <f t="shared" si="10"/>
        <v>25.277355981265455</v>
      </c>
      <c r="R11" s="35">
        <f t="shared" ref="R11:R35" si="13">F11+L11</f>
        <v>22541910</v>
      </c>
      <c r="S11" s="13">
        <f t="shared" si="11"/>
        <v>5.5461223949698395</v>
      </c>
      <c r="T11" s="15">
        <f t="shared" si="12"/>
        <v>30.75947361998599</v>
      </c>
    </row>
    <row r="12" spans="1:20" x14ac:dyDescent="0.25">
      <c r="A12" s="30" t="s">
        <v>3</v>
      </c>
      <c r="B12" s="12" t="s">
        <v>22</v>
      </c>
      <c r="C12" s="32">
        <v>0</v>
      </c>
      <c r="D12" s="13">
        <f t="shared" si="0"/>
        <v>0</v>
      </c>
      <c r="E12" s="14">
        <f t="shared" si="1"/>
        <v>0</v>
      </c>
      <c r="F12" s="32">
        <v>0</v>
      </c>
      <c r="G12" s="13">
        <f>F12/$F$36*100</f>
        <v>0</v>
      </c>
      <c r="H12" s="15">
        <f t="shared" si="3"/>
        <v>0</v>
      </c>
      <c r="I12" s="34">
        <v>0</v>
      </c>
      <c r="J12" s="13">
        <f t="shared" si="4"/>
        <v>0</v>
      </c>
      <c r="K12" s="14">
        <f t="shared" si="5"/>
        <v>0</v>
      </c>
      <c r="L12" s="34">
        <v>0</v>
      </c>
      <c r="M12" s="13">
        <f t="shared" si="6"/>
        <v>0</v>
      </c>
      <c r="N12" s="15">
        <f t="shared" si="7"/>
        <v>0</v>
      </c>
      <c r="O12" s="33">
        <f t="shared" si="8"/>
        <v>0</v>
      </c>
      <c r="P12" s="13">
        <f t="shared" si="9"/>
        <v>0</v>
      </c>
      <c r="Q12" s="14">
        <f t="shared" si="10"/>
        <v>0</v>
      </c>
      <c r="R12" s="35">
        <f t="shared" si="13"/>
        <v>0</v>
      </c>
      <c r="S12" s="13">
        <f t="shared" si="11"/>
        <v>0</v>
      </c>
      <c r="T12" s="15">
        <f t="shared" si="12"/>
        <v>0</v>
      </c>
    </row>
    <row r="13" spans="1:20" x14ac:dyDescent="0.25">
      <c r="A13" s="30" t="s">
        <v>4</v>
      </c>
      <c r="B13" s="12" t="s">
        <v>23</v>
      </c>
      <c r="C13" s="32">
        <v>8173759.3899999997</v>
      </c>
      <c r="D13" s="13">
        <f t="shared" si="0"/>
        <v>2.7199633433612651</v>
      </c>
      <c r="E13" s="14">
        <f t="shared" si="1"/>
        <v>7.398200589228991</v>
      </c>
      <c r="F13" s="32">
        <v>8049464.5600000005</v>
      </c>
      <c r="G13" s="13">
        <f t="shared" si="2"/>
        <v>2.4939600819352927</v>
      </c>
      <c r="H13" s="15">
        <f t="shared" si="3"/>
        <v>6.2198368902866923</v>
      </c>
      <c r="I13" s="34">
        <v>0</v>
      </c>
      <c r="J13" s="13">
        <f t="shared" si="4"/>
        <v>0</v>
      </c>
      <c r="K13" s="14">
        <f t="shared" si="5"/>
        <v>0</v>
      </c>
      <c r="L13" s="34">
        <v>0</v>
      </c>
      <c r="M13" s="13">
        <f t="shared" si="6"/>
        <v>0</v>
      </c>
      <c r="N13" s="15">
        <f t="shared" si="7"/>
        <v>0</v>
      </c>
      <c r="O13" s="33">
        <f t="shared" si="8"/>
        <v>8173759.3899999997</v>
      </c>
      <c r="P13" s="13">
        <f t="shared" si="9"/>
        <v>2.179605842596708</v>
      </c>
      <c r="Q13" s="14">
        <f t="shared" si="10"/>
        <v>4.7506816290817051</v>
      </c>
      <c r="R13" s="35">
        <f t="shared" si="13"/>
        <v>8049464.5600000005</v>
      </c>
      <c r="S13" s="13">
        <f t="shared" si="11"/>
        <v>1.9804584289322444</v>
      </c>
      <c r="T13" s="15">
        <f t="shared" si="12"/>
        <v>3.9222155887287737</v>
      </c>
    </row>
    <row r="14" spans="1:20" x14ac:dyDescent="0.25">
      <c r="A14" s="30" t="s">
        <v>5</v>
      </c>
      <c r="B14" s="12" t="s">
        <v>24</v>
      </c>
      <c r="C14" s="32">
        <v>4798001</v>
      </c>
      <c r="D14" s="13">
        <f t="shared" si="0"/>
        <v>1.5966198928459887</v>
      </c>
      <c r="E14" s="14">
        <f t="shared" si="1"/>
        <v>2.5491950822315363</v>
      </c>
      <c r="F14" s="32">
        <v>7384767</v>
      </c>
      <c r="G14" s="13">
        <f t="shared" si="2"/>
        <v>2.2880172929655145</v>
      </c>
      <c r="H14" s="15">
        <f t="shared" si="3"/>
        <v>5.2350231329092409</v>
      </c>
      <c r="I14" s="34">
        <v>0</v>
      </c>
      <c r="J14" s="13">
        <f t="shared" si="4"/>
        <v>0</v>
      </c>
      <c r="K14" s="14">
        <f t="shared" si="5"/>
        <v>0</v>
      </c>
      <c r="L14" s="34">
        <v>0</v>
      </c>
      <c r="M14" s="13">
        <f t="shared" si="6"/>
        <v>0</v>
      </c>
      <c r="N14" s="15">
        <f t="shared" si="7"/>
        <v>0</v>
      </c>
      <c r="O14" s="33">
        <f t="shared" si="8"/>
        <v>4798001</v>
      </c>
      <c r="P14" s="13">
        <f t="shared" si="9"/>
        <v>1.2794297597234323</v>
      </c>
      <c r="Q14" s="14">
        <f t="shared" si="10"/>
        <v>1.6369405100659598</v>
      </c>
      <c r="R14" s="35">
        <f t="shared" si="13"/>
        <v>7384767</v>
      </c>
      <c r="S14" s="13">
        <f t="shared" si="11"/>
        <v>1.8169188698000407</v>
      </c>
      <c r="T14" s="15">
        <f t="shared" si="12"/>
        <v>3.3011941794354573</v>
      </c>
    </row>
    <row r="15" spans="1:20" x14ac:dyDescent="0.25">
      <c r="A15" s="30" t="s">
        <v>6</v>
      </c>
      <c r="B15" s="12" t="s">
        <v>25</v>
      </c>
      <c r="C15" s="32">
        <v>20441780.300000001</v>
      </c>
      <c r="D15" s="13">
        <f t="shared" si="0"/>
        <v>6.8023647915386523</v>
      </c>
      <c r="E15" s="14">
        <f t="shared" si="1"/>
        <v>46.27216675716469</v>
      </c>
      <c r="F15" s="32">
        <v>22523285</v>
      </c>
      <c r="G15" s="13">
        <f t="shared" si="2"/>
        <v>6.9783739384588275</v>
      </c>
      <c r="H15" s="15">
        <f t="shared" si="3"/>
        <v>48.697702824961368</v>
      </c>
      <c r="I15" s="34">
        <v>0</v>
      </c>
      <c r="J15" s="13">
        <f t="shared" si="4"/>
        <v>0</v>
      </c>
      <c r="K15" s="14">
        <f t="shared" si="5"/>
        <v>0</v>
      </c>
      <c r="L15" s="34">
        <v>0</v>
      </c>
      <c r="M15" s="13">
        <f t="shared" si="6"/>
        <v>0</v>
      </c>
      <c r="N15" s="15">
        <f t="shared" si="7"/>
        <v>0</v>
      </c>
      <c r="O15" s="33">
        <f t="shared" si="8"/>
        <v>20441780.300000001</v>
      </c>
      <c r="P15" s="13">
        <f t="shared" si="9"/>
        <v>5.4509830359660594</v>
      </c>
      <c r="Q15" s="14">
        <f t="shared" si="10"/>
        <v>29.713216058389758</v>
      </c>
      <c r="R15" s="35">
        <f t="shared" si="13"/>
        <v>22523285</v>
      </c>
      <c r="S15" s="13">
        <f t="shared" si="11"/>
        <v>5.5415399736219451</v>
      </c>
      <c r="T15" s="15">
        <f t="shared" si="12"/>
        <v>30.708665279249907</v>
      </c>
    </row>
    <row r="16" spans="1:20" x14ac:dyDescent="0.25">
      <c r="A16" s="30" t="s">
        <v>7</v>
      </c>
      <c r="B16" s="12" t="s">
        <v>13</v>
      </c>
      <c r="C16" s="31">
        <v>17895629</v>
      </c>
      <c r="D16" s="19">
        <f t="shared" si="0"/>
        <v>5.9550878076914877</v>
      </c>
      <c r="E16" s="20">
        <f t="shared" si="1"/>
        <v>35.463070797315808</v>
      </c>
      <c r="F16" s="31">
        <v>19519803</v>
      </c>
      <c r="G16" s="19">
        <f t="shared" si="2"/>
        <v>6.04780717106987</v>
      </c>
      <c r="H16" s="15">
        <f t="shared" si="3"/>
        <v>36.575971578444147</v>
      </c>
      <c r="I16" s="35">
        <v>2366911</v>
      </c>
      <c r="J16" s="13">
        <f t="shared" si="4"/>
        <v>3.1770197080915801</v>
      </c>
      <c r="K16" s="14">
        <f t="shared" si="5"/>
        <v>10.093454225602308</v>
      </c>
      <c r="L16" s="35">
        <v>2220641</v>
      </c>
      <c r="M16" s="13">
        <f t="shared" si="6"/>
        <v>2.6535345339808605</v>
      </c>
      <c r="N16" s="15">
        <f t="shared" si="7"/>
        <v>7.0412455230290227</v>
      </c>
      <c r="O16" s="33">
        <f t="shared" si="8"/>
        <v>20262540</v>
      </c>
      <c r="P16" s="13">
        <f t="shared" si="9"/>
        <v>5.4031870113379368</v>
      </c>
      <c r="Q16" s="14">
        <f t="shared" si="10"/>
        <v>29.194429879490986</v>
      </c>
      <c r="R16" s="35">
        <f t="shared" si="13"/>
        <v>21740444</v>
      </c>
      <c r="S16" s="13">
        <f t="shared" si="11"/>
        <v>5.3489328697074772</v>
      </c>
      <c r="T16" s="15">
        <f t="shared" si="12"/>
        <v>28.611082844637068</v>
      </c>
    </row>
    <row r="17" spans="1:20" x14ac:dyDescent="0.25">
      <c r="A17" s="30" t="s">
        <v>8</v>
      </c>
      <c r="B17" s="12" t="s">
        <v>26</v>
      </c>
      <c r="C17" s="32">
        <v>11677357.58</v>
      </c>
      <c r="D17" s="13">
        <f t="shared" si="0"/>
        <v>3.8858477537007379</v>
      </c>
      <c r="E17" s="14">
        <f t="shared" si="1"/>
        <v>15.09981276494107</v>
      </c>
      <c r="F17" s="32">
        <v>11188691.440000001</v>
      </c>
      <c r="G17" s="13">
        <f t="shared" si="2"/>
        <v>3.4665845923609004</v>
      </c>
      <c r="H17" s="15">
        <f t="shared" si="3"/>
        <v>12.017208735993989</v>
      </c>
      <c r="I17" s="34">
        <v>0</v>
      </c>
      <c r="J17" s="13">
        <f t="shared" si="4"/>
        <v>0</v>
      </c>
      <c r="K17" s="14">
        <f t="shared" si="5"/>
        <v>0</v>
      </c>
      <c r="L17" s="34">
        <v>0</v>
      </c>
      <c r="M17" s="13">
        <f t="shared" si="6"/>
        <v>0</v>
      </c>
      <c r="N17" s="15">
        <f t="shared" si="7"/>
        <v>0</v>
      </c>
      <c r="O17" s="33">
        <f t="shared" si="8"/>
        <v>11677357.58</v>
      </c>
      <c r="P17" s="13">
        <f t="shared" si="9"/>
        <v>3.1138715483352337</v>
      </c>
      <c r="Q17" s="14">
        <f t="shared" si="10"/>
        <v>9.6961960195316657</v>
      </c>
      <c r="R17" s="35">
        <f t="shared" si="13"/>
        <v>11188691.440000001</v>
      </c>
      <c r="S17" s="13">
        <f t="shared" si="11"/>
        <v>2.7528213964917505</v>
      </c>
      <c r="T17" s="15">
        <f t="shared" si="12"/>
        <v>7.5780256409827915</v>
      </c>
    </row>
    <row r="18" spans="1:20" x14ac:dyDescent="0.25">
      <c r="A18" s="30" t="s">
        <v>36</v>
      </c>
      <c r="B18" s="12" t="s">
        <v>27</v>
      </c>
      <c r="C18" s="32">
        <v>11914303.939999999</v>
      </c>
      <c r="D18" s="13">
        <f t="shared" si="0"/>
        <v>3.9646958556318221</v>
      </c>
      <c r="E18" s="14">
        <f t="shared" si="1"/>
        <v>15.718813227664146</v>
      </c>
      <c r="F18" s="32">
        <v>12927295.860000001</v>
      </c>
      <c r="G18" s="13">
        <f t="shared" si="2"/>
        <v>4.0052552069634029</v>
      </c>
      <c r="H18" s="15">
        <f t="shared" si="3"/>
        <v>16.042069272907451</v>
      </c>
      <c r="I18" s="34">
        <v>0</v>
      </c>
      <c r="J18" s="13">
        <f t="shared" si="4"/>
        <v>0</v>
      </c>
      <c r="K18" s="14">
        <f t="shared" si="5"/>
        <v>0</v>
      </c>
      <c r="L18" s="34">
        <v>0</v>
      </c>
      <c r="M18" s="13">
        <f t="shared" si="6"/>
        <v>0</v>
      </c>
      <c r="N18" s="15">
        <f t="shared" si="7"/>
        <v>0</v>
      </c>
      <c r="O18" s="33">
        <f t="shared" si="8"/>
        <v>11914303.939999999</v>
      </c>
      <c r="P18" s="13">
        <f t="shared" si="9"/>
        <v>3.1770554085391272</v>
      </c>
      <c r="Q18" s="14">
        <f t="shared" si="10"/>
        <v>10.093681068927721</v>
      </c>
      <c r="R18" s="35">
        <f t="shared" si="13"/>
        <v>12927295.860000001</v>
      </c>
      <c r="S18" s="13">
        <f t="shared" si="11"/>
        <v>3.1805807527200178</v>
      </c>
      <c r="T18" s="15">
        <f t="shared" si="12"/>
        <v>10.116093924573034</v>
      </c>
    </row>
    <row r="19" spans="1:20" x14ac:dyDescent="0.25">
      <c r="A19" s="30" t="s">
        <v>37</v>
      </c>
      <c r="B19" s="12" t="s">
        <v>14</v>
      </c>
      <c r="C19" s="31">
        <v>30732737.399999999</v>
      </c>
      <c r="D19" s="19">
        <f t="shared" si="0"/>
        <v>10.22686320708393</v>
      </c>
      <c r="E19" s="20">
        <f t="shared" si="1"/>
        <v>104.58873105640701</v>
      </c>
      <c r="F19" s="31">
        <v>31315132</v>
      </c>
      <c r="G19" s="19">
        <f t="shared" si="2"/>
        <v>9.7023458624351679</v>
      </c>
      <c r="H19" s="15">
        <f t="shared" si="3"/>
        <v>94.13551523431282</v>
      </c>
      <c r="I19" s="35">
        <v>0</v>
      </c>
      <c r="J19" s="13">
        <f t="shared" si="4"/>
        <v>0</v>
      </c>
      <c r="K19" s="14">
        <f t="shared" si="5"/>
        <v>0</v>
      </c>
      <c r="L19" s="35">
        <v>0</v>
      </c>
      <c r="M19" s="13">
        <f t="shared" si="6"/>
        <v>0</v>
      </c>
      <c r="N19" s="15">
        <f t="shared" si="7"/>
        <v>0</v>
      </c>
      <c r="O19" s="33">
        <f t="shared" si="8"/>
        <v>30732737.399999999</v>
      </c>
      <c r="P19" s="13">
        <f t="shared" si="9"/>
        <v>8.1951585310893726</v>
      </c>
      <c r="Q19" s="14">
        <f t="shared" si="10"/>
        <v>67.160623349686929</v>
      </c>
      <c r="R19" s="35">
        <f t="shared" si="13"/>
        <v>31315132</v>
      </c>
      <c r="S19" s="13">
        <f t="shared" si="11"/>
        <v>7.70465124235864</v>
      </c>
      <c r="T19" s="15">
        <f t="shared" si="12"/>
        <v>59.361650766378531</v>
      </c>
    </row>
    <row r="20" spans="1:20" x14ac:dyDescent="0.25">
      <c r="A20" s="30" t="s">
        <v>38</v>
      </c>
      <c r="B20" s="12" t="s">
        <v>28</v>
      </c>
      <c r="C20" s="32">
        <v>5524664.8600000003</v>
      </c>
      <c r="D20" s="13">
        <f t="shared" si="0"/>
        <v>1.8384301747296841</v>
      </c>
      <c r="E20" s="14">
        <f t="shared" si="1"/>
        <v>3.3798255073566166</v>
      </c>
      <c r="F20" s="32">
        <v>5851450.0899999999</v>
      </c>
      <c r="G20" s="13">
        <f t="shared" si="2"/>
        <v>1.8129507667397788</v>
      </c>
      <c r="H20" s="15">
        <f t="shared" si="3"/>
        <v>3.2867904826223522</v>
      </c>
      <c r="I20" s="34">
        <v>0</v>
      </c>
      <c r="J20" s="13">
        <f t="shared" si="4"/>
        <v>0</v>
      </c>
      <c r="K20" s="14">
        <f t="shared" si="5"/>
        <v>0</v>
      </c>
      <c r="L20" s="34">
        <v>0</v>
      </c>
      <c r="M20" s="13">
        <f t="shared" si="6"/>
        <v>0</v>
      </c>
      <c r="N20" s="15">
        <f t="shared" si="7"/>
        <v>0</v>
      </c>
      <c r="O20" s="33">
        <f t="shared" si="8"/>
        <v>5524664.8600000003</v>
      </c>
      <c r="P20" s="13">
        <f t="shared" si="9"/>
        <v>1.4732011590623448</v>
      </c>
      <c r="Q20" s="14">
        <f t="shared" si="10"/>
        <v>2.1703216550626361</v>
      </c>
      <c r="R20" s="35">
        <f t="shared" si="13"/>
        <v>5851450.0899999999</v>
      </c>
      <c r="S20" s="13">
        <f t="shared" si="11"/>
        <v>1.4396676407277504</v>
      </c>
      <c r="T20" s="15">
        <f t="shared" si="12"/>
        <v>2.0726429157586073</v>
      </c>
    </row>
    <row r="21" spans="1:20" x14ac:dyDescent="0.25">
      <c r="A21" s="30" t="s">
        <v>39</v>
      </c>
      <c r="B21" s="12" t="s">
        <v>15</v>
      </c>
      <c r="C21" s="31">
        <v>4869186.3</v>
      </c>
      <c r="D21" s="19">
        <f t="shared" si="0"/>
        <v>1.6203080634108153</v>
      </c>
      <c r="E21" s="20">
        <f t="shared" si="1"/>
        <v>2.6253982203541066</v>
      </c>
      <c r="F21" s="31">
        <v>5318181.68</v>
      </c>
      <c r="G21" s="19">
        <f t="shared" si="2"/>
        <v>1.6477285811417466</v>
      </c>
      <c r="H21" s="15">
        <f t="shared" si="3"/>
        <v>2.7150094771113933</v>
      </c>
      <c r="I21" s="35">
        <v>10335444.060000001</v>
      </c>
      <c r="J21" s="13">
        <f t="shared" si="4"/>
        <v>13.872895715342933</v>
      </c>
      <c r="K21" s="14">
        <f t="shared" si="5"/>
        <v>192.4572355287803</v>
      </c>
      <c r="L21" s="35">
        <v>11569593.08</v>
      </c>
      <c r="M21" s="13">
        <f t="shared" si="6"/>
        <v>13.824978815524883</v>
      </c>
      <c r="N21" s="15">
        <f t="shared" si="7"/>
        <v>191.13003924971179</v>
      </c>
      <c r="O21" s="33">
        <f t="shared" si="8"/>
        <v>15204630.359999999</v>
      </c>
      <c r="P21" s="13">
        <f t="shared" si="9"/>
        <v>4.0544502946494596</v>
      </c>
      <c r="Q21" s="14">
        <f t="shared" si="10"/>
        <v>16.43856719178309</v>
      </c>
      <c r="R21" s="35">
        <f t="shared" si="13"/>
        <v>16887774.759999998</v>
      </c>
      <c r="S21" s="13">
        <f t="shared" si="11"/>
        <v>4.1550013196593545</v>
      </c>
      <c r="T21" s="15">
        <f t="shared" si="12"/>
        <v>17.264035966370976</v>
      </c>
    </row>
    <row r="22" spans="1:20" x14ac:dyDescent="0.25">
      <c r="A22" s="30" t="s">
        <v>40</v>
      </c>
      <c r="B22" s="12" t="s">
        <v>16</v>
      </c>
      <c r="C22" s="31">
        <v>13200590</v>
      </c>
      <c r="D22" s="19">
        <f t="shared" si="0"/>
        <v>4.3927303456801754</v>
      </c>
      <c r="E22" s="20">
        <f t="shared" si="1"/>
        <v>19.296079889859474</v>
      </c>
      <c r="F22" s="31">
        <v>12752126</v>
      </c>
      <c r="G22" s="19">
        <f t="shared" si="2"/>
        <v>3.9509824494225958</v>
      </c>
      <c r="H22" s="15">
        <f t="shared" si="3"/>
        <v>15.610262315645375</v>
      </c>
      <c r="I22" s="35">
        <v>13822771.4</v>
      </c>
      <c r="J22" s="13">
        <f t="shared" si="4"/>
        <v>18.553810074922396</v>
      </c>
      <c r="K22" s="14">
        <f t="shared" si="5"/>
        <v>344.24386829629179</v>
      </c>
      <c r="L22" s="35">
        <v>15062774</v>
      </c>
      <c r="M22" s="13">
        <f t="shared" si="6"/>
        <v>17.999123220074303</v>
      </c>
      <c r="N22" s="15">
        <f t="shared" si="7"/>
        <v>323.96843669141793</v>
      </c>
      <c r="O22" s="33">
        <f t="shared" si="8"/>
        <v>27023361.399999999</v>
      </c>
      <c r="P22" s="13">
        <f t="shared" si="9"/>
        <v>7.2060203369948175</v>
      </c>
      <c r="Q22" s="14">
        <f t="shared" si="10"/>
        <v>51.9267290971829</v>
      </c>
      <c r="R22" s="35">
        <f t="shared" si="13"/>
        <v>27814900</v>
      </c>
      <c r="S22" s="13">
        <f t="shared" si="11"/>
        <v>6.8434680026602273</v>
      </c>
      <c r="T22" s="15">
        <f t="shared" si="12"/>
        <v>46.833054303434359</v>
      </c>
    </row>
    <row r="23" spans="1:20" x14ac:dyDescent="0.25">
      <c r="A23" s="30" t="s">
        <v>41</v>
      </c>
      <c r="B23" s="12" t="s">
        <v>29</v>
      </c>
      <c r="C23" s="32">
        <v>2283281.9700000002</v>
      </c>
      <c r="D23" s="13">
        <f t="shared" si="0"/>
        <v>0.75980255408003827</v>
      </c>
      <c r="E23" s="14">
        <f t="shared" si="1"/>
        <v>0.57729992118654949</v>
      </c>
      <c r="F23" s="32">
        <v>1740906.82</v>
      </c>
      <c r="G23" s="13">
        <f t="shared" si="2"/>
        <v>0.53938396561483959</v>
      </c>
      <c r="H23" s="15">
        <f t="shared" si="3"/>
        <v>0.29093506236239047</v>
      </c>
      <c r="I23" s="34">
        <v>0</v>
      </c>
      <c r="J23" s="13">
        <f t="shared" si="4"/>
        <v>0</v>
      </c>
      <c r="K23" s="14">
        <f t="shared" si="5"/>
        <v>0</v>
      </c>
      <c r="L23" s="34">
        <v>0</v>
      </c>
      <c r="M23" s="13">
        <f t="shared" si="6"/>
        <v>0</v>
      </c>
      <c r="N23" s="15">
        <f t="shared" si="7"/>
        <v>0</v>
      </c>
      <c r="O23" s="33">
        <f t="shared" si="8"/>
        <v>2283281.9700000002</v>
      </c>
      <c r="P23" s="13">
        <f t="shared" si="9"/>
        <v>0.60885750175082187</v>
      </c>
      <c r="Q23" s="14">
        <f t="shared" si="10"/>
        <v>0.37070745743825206</v>
      </c>
      <c r="R23" s="35">
        <f t="shared" si="13"/>
        <v>1740906.82</v>
      </c>
      <c r="S23" s="13">
        <f t="shared" si="11"/>
        <v>0.42832582961948334</v>
      </c>
      <c r="T23" s="15">
        <f t="shared" si="12"/>
        <v>0.18346301631921869</v>
      </c>
    </row>
    <row r="24" spans="1:20" x14ac:dyDescent="0.25">
      <c r="A24" s="30" t="s">
        <v>42</v>
      </c>
      <c r="B24" s="12" t="s">
        <v>30</v>
      </c>
      <c r="C24" s="32">
        <v>5636003.1799999997</v>
      </c>
      <c r="D24" s="13">
        <f t="shared" si="0"/>
        <v>1.8754799745417414</v>
      </c>
      <c r="E24" s="14">
        <f t="shared" si="1"/>
        <v>3.5174251349070911</v>
      </c>
      <c r="F24" s="32">
        <v>6833168.8899999997</v>
      </c>
      <c r="G24" s="13">
        <f t="shared" si="2"/>
        <v>2.1171160289923798</v>
      </c>
      <c r="H24" s="15">
        <f t="shared" si="3"/>
        <v>4.482180280216463</v>
      </c>
      <c r="I24" s="34">
        <v>0</v>
      </c>
      <c r="J24" s="13">
        <f t="shared" si="4"/>
        <v>0</v>
      </c>
      <c r="K24" s="14">
        <f t="shared" si="5"/>
        <v>0</v>
      </c>
      <c r="L24" s="34">
        <v>0</v>
      </c>
      <c r="M24" s="13">
        <f t="shared" si="6"/>
        <v>0</v>
      </c>
      <c r="N24" s="15">
        <f t="shared" si="7"/>
        <v>0</v>
      </c>
      <c r="O24" s="33">
        <f t="shared" si="8"/>
        <v>5636003.1799999997</v>
      </c>
      <c r="P24" s="13">
        <f t="shared" si="9"/>
        <v>1.5028905151099174</v>
      </c>
      <c r="Q24" s="14">
        <f t="shared" si="10"/>
        <v>2.258679900407353</v>
      </c>
      <c r="R24" s="35">
        <f t="shared" si="13"/>
        <v>6833168.8899999997</v>
      </c>
      <c r="S24" s="13">
        <f t="shared" si="11"/>
        <v>1.6812058520968363</v>
      </c>
      <c r="T24" s="15">
        <f t="shared" si="12"/>
        <v>2.8264531171246494</v>
      </c>
    </row>
    <row r="25" spans="1:20" x14ac:dyDescent="0.25">
      <c r="A25" s="30" t="s">
        <v>43</v>
      </c>
      <c r="B25" s="12" t="s">
        <v>17</v>
      </c>
      <c r="C25" s="32">
        <v>7476016.2999999998</v>
      </c>
      <c r="D25" s="19">
        <f t="shared" si="0"/>
        <v>2.4877769604093172</v>
      </c>
      <c r="E25" s="20">
        <f t="shared" si="1"/>
        <v>6.1890342047434217</v>
      </c>
      <c r="F25" s="32">
        <v>7674162.3099999996</v>
      </c>
      <c r="G25" s="19">
        <f t="shared" si="2"/>
        <v>2.3776804433104224</v>
      </c>
      <c r="H25" s="15">
        <f t="shared" si="3"/>
        <v>5.6533642905008463</v>
      </c>
      <c r="I25" s="34">
        <v>0</v>
      </c>
      <c r="J25" s="19">
        <f t="shared" si="4"/>
        <v>0</v>
      </c>
      <c r="K25" s="20">
        <f t="shared" si="5"/>
        <v>0</v>
      </c>
      <c r="L25" s="34">
        <v>0</v>
      </c>
      <c r="M25" s="13">
        <f t="shared" si="6"/>
        <v>0</v>
      </c>
      <c r="N25" s="15">
        <f t="shared" si="7"/>
        <v>0</v>
      </c>
      <c r="O25" s="33">
        <f t="shared" si="8"/>
        <v>7476016.2999999998</v>
      </c>
      <c r="P25" s="13">
        <f t="shared" si="9"/>
        <v>1.9935464245208498</v>
      </c>
      <c r="Q25" s="14">
        <f t="shared" si="10"/>
        <v>3.9742273467198643</v>
      </c>
      <c r="R25" s="35">
        <f t="shared" si="13"/>
        <v>7674162.3099999996</v>
      </c>
      <c r="S25" s="13">
        <f t="shared" si="11"/>
        <v>1.8881205474657861</v>
      </c>
      <c r="T25" s="15">
        <f t="shared" si="12"/>
        <v>3.5649992017624998</v>
      </c>
    </row>
    <row r="26" spans="1:20" x14ac:dyDescent="0.25">
      <c r="A26" s="30" t="s">
        <v>44</v>
      </c>
      <c r="B26" s="12" t="s">
        <v>31</v>
      </c>
      <c r="C26" s="32">
        <v>11019155.34</v>
      </c>
      <c r="D26" s="13">
        <f t="shared" si="0"/>
        <v>3.6668192895758263</v>
      </c>
      <c r="E26" s="14">
        <f t="shared" si="1"/>
        <v>13.445563702405368</v>
      </c>
      <c r="F26" s="32">
        <v>13627264.43</v>
      </c>
      <c r="G26" s="13">
        <f t="shared" si="2"/>
        <v>4.2221259887622518</v>
      </c>
      <c r="H26" s="15">
        <f t="shared" si="3"/>
        <v>17.826347864981621</v>
      </c>
      <c r="I26" s="34">
        <v>0</v>
      </c>
      <c r="J26" s="13">
        <f t="shared" si="4"/>
        <v>0</v>
      </c>
      <c r="K26" s="14">
        <f t="shared" si="5"/>
        <v>0</v>
      </c>
      <c r="L26" s="34">
        <v>0</v>
      </c>
      <c r="M26" s="13">
        <f t="shared" si="6"/>
        <v>0</v>
      </c>
      <c r="N26" s="15">
        <f t="shared" si="7"/>
        <v>0</v>
      </c>
      <c r="O26" s="33">
        <f t="shared" si="8"/>
        <v>11019155.34</v>
      </c>
      <c r="P26" s="13">
        <f t="shared" si="9"/>
        <v>2.9383560505742654</v>
      </c>
      <c r="Q26" s="14">
        <f t="shared" si="10"/>
        <v>8.6339362799463952</v>
      </c>
      <c r="R26" s="35">
        <f t="shared" si="13"/>
        <v>13627264.43</v>
      </c>
      <c r="S26" s="13">
        <f t="shared" si="11"/>
        <v>3.3527982516742769</v>
      </c>
      <c r="T26" s="15">
        <f t="shared" si="12"/>
        <v>11.241256116430089</v>
      </c>
    </row>
    <row r="27" spans="1:20" x14ac:dyDescent="0.25">
      <c r="A27" s="30" t="s">
        <v>45</v>
      </c>
      <c r="B27" s="12" t="s">
        <v>32</v>
      </c>
      <c r="C27" s="32">
        <v>5333245.93</v>
      </c>
      <c r="D27" s="13">
        <f t="shared" si="0"/>
        <v>1.774732132252141</v>
      </c>
      <c r="E27" s="14">
        <f t="shared" si="1"/>
        <v>3.149674141248231</v>
      </c>
      <c r="F27" s="32">
        <v>5993024.9500000002</v>
      </c>
      <c r="G27" s="13">
        <f t="shared" si="2"/>
        <v>1.8568148084799139</v>
      </c>
      <c r="H27" s="15">
        <f t="shared" si="3"/>
        <v>3.4477612329902994</v>
      </c>
      <c r="I27" s="34">
        <v>0</v>
      </c>
      <c r="J27" s="13">
        <f t="shared" si="4"/>
        <v>0</v>
      </c>
      <c r="K27" s="14">
        <f t="shared" si="5"/>
        <v>0</v>
      </c>
      <c r="L27" s="34">
        <v>0</v>
      </c>
      <c r="M27" s="13">
        <f t="shared" si="6"/>
        <v>0</v>
      </c>
      <c r="N27" s="15">
        <f t="shared" si="7"/>
        <v>0</v>
      </c>
      <c r="O27" s="33">
        <f t="shared" si="8"/>
        <v>5333245.93</v>
      </c>
      <c r="P27" s="13">
        <f t="shared" si="9"/>
        <v>1.4221575941242763</v>
      </c>
      <c r="Q27" s="14">
        <f t="shared" si="10"/>
        <v>2.0225322225253497</v>
      </c>
      <c r="R27" s="35">
        <f t="shared" si="13"/>
        <v>5993024.9500000002</v>
      </c>
      <c r="S27" s="13">
        <f t="shared" si="11"/>
        <v>1.4745001594278393</v>
      </c>
      <c r="T27" s="15">
        <f t="shared" si="12"/>
        <v>2.1741507201527237</v>
      </c>
    </row>
    <row r="28" spans="1:20" x14ac:dyDescent="0.25">
      <c r="A28" s="30" t="s">
        <v>46</v>
      </c>
      <c r="B28" s="12" t="s">
        <v>57</v>
      </c>
      <c r="C28" s="32">
        <v>4013437.87</v>
      </c>
      <c r="D28" s="13">
        <f t="shared" si="0"/>
        <v>1.3355426024178472</v>
      </c>
      <c r="E28" s="14">
        <f t="shared" si="1"/>
        <v>1.7836740428730358</v>
      </c>
      <c r="F28" s="32">
        <v>5527303.6299999999</v>
      </c>
      <c r="G28" s="13">
        <f t="shared" si="2"/>
        <v>1.712520691432927</v>
      </c>
      <c r="H28" s="15">
        <f t="shared" si="3"/>
        <v>2.9327271185859103</v>
      </c>
      <c r="I28" s="34">
        <v>0</v>
      </c>
      <c r="J28" s="13">
        <f t="shared" si="4"/>
        <v>0</v>
      </c>
      <c r="K28" s="14">
        <f t="shared" si="5"/>
        <v>0</v>
      </c>
      <c r="L28" s="34">
        <v>0</v>
      </c>
      <c r="M28" s="13">
        <f t="shared" si="6"/>
        <v>0</v>
      </c>
      <c r="N28" s="15">
        <f t="shared" si="7"/>
        <v>0</v>
      </c>
      <c r="O28" s="33">
        <f t="shared" si="8"/>
        <v>4013437.87</v>
      </c>
      <c r="P28" s="13">
        <f t="shared" si="9"/>
        <v>1.0702190036390204</v>
      </c>
      <c r="Q28" s="14">
        <f t="shared" si="10"/>
        <v>1.1453687157500976</v>
      </c>
      <c r="R28" s="35">
        <f t="shared" si="13"/>
        <v>5527303.6299999999</v>
      </c>
      <c r="S28" s="13">
        <f t="shared" si="11"/>
        <v>1.3599159275385753</v>
      </c>
      <c r="T28" s="15">
        <f t="shared" si="12"/>
        <v>1.8493713299731034</v>
      </c>
    </row>
    <row r="29" spans="1:20" x14ac:dyDescent="0.25">
      <c r="A29" s="30" t="s">
        <v>47</v>
      </c>
      <c r="B29" s="12" t="s">
        <v>18</v>
      </c>
      <c r="C29" s="32">
        <v>32162883</v>
      </c>
      <c r="D29" s="19">
        <f t="shared" si="0"/>
        <v>10.702769509443218</v>
      </c>
      <c r="E29" s="20">
        <f t="shared" si="1"/>
        <v>114.54927517226743</v>
      </c>
      <c r="F29" s="32">
        <v>31621921</v>
      </c>
      <c r="G29" s="19">
        <f t="shared" si="2"/>
        <v>9.7973980878190687</v>
      </c>
      <c r="H29" s="15">
        <f t="shared" si="3"/>
        <v>95.989009291200745</v>
      </c>
      <c r="I29" s="34">
        <v>2155353.4</v>
      </c>
      <c r="J29" s="19">
        <f t="shared" si="4"/>
        <v>2.8930535325165141</v>
      </c>
      <c r="K29" s="20">
        <f t="shared" si="5"/>
        <v>8.3697587420062813</v>
      </c>
      <c r="L29" s="34">
        <v>1741341</v>
      </c>
      <c r="M29" s="13">
        <f t="shared" si="6"/>
        <v>2.0807994083405492</v>
      </c>
      <c r="N29" s="15">
        <f t="shared" si="7"/>
        <v>4.3297261777503797</v>
      </c>
      <c r="O29" s="33">
        <f t="shared" si="8"/>
        <v>34318236.399999999</v>
      </c>
      <c r="P29" s="13">
        <f t="shared" si="9"/>
        <v>9.1512638182826436</v>
      </c>
      <c r="Q29" s="14">
        <f t="shared" si="10"/>
        <v>83.745629471809025</v>
      </c>
      <c r="R29" s="35">
        <f t="shared" si="13"/>
        <v>33363262</v>
      </c>
      <c r="S29" s="13">
        <f t="shared" si="11"/>
        <v>8.2085650482787944</v>
      </c>
      <c r="T29" s="15">
        <f t="shared" si="12"/>
        <v>67.380540151824249</v>
      </c>
    </row>
    <row r="30" spans="1:20" x14ac:dyDescent="0.25">
      <c r="A30" s="30" t="s">
        <v>48</v>
      </c>
      <c r="B30" s="12" t="s">
        <v>33</v>
      </c>
      <c r="C30" s="32">
        <v>1680340.39</v>
      </c>
      <c r="D30" s="13">
        <f t="shared" si="0"/>
        <v>0.55916305424417101</v>
      </c>
      <c r="E30" s="14">
        <f t="shared" si="1"/>
        <v>0.31266332123166973</v>
      </c>
      <c r="F30" s="32">
        <v>1662916.34</v>
      </c>
      <c r="G30" s="13">
        <f t="shared" si="2"/>
        <v>0.51522022870524165</v>
      </c>
      <c r="H30" s="15">
        <f t="shared" si="3"/>
        <v>0.26545188406708153</v>
      </c>
      <c r="I30" s="34">
        <v>0</v>
      </c>
      <c r="J30" s="13">
        <f t="shared" si="4"/>
        <v>0</v>
      </c>
      <c r="K30" s="14">
        <f t="shared" si="5"/>
        <v>0</v>
      </c>
      <c r="L30" s="34">
        <v>0</v>
      </c>
      <c r="M30" s="13">
        <f t="shared" si="6"/>
        <v>0</v>
      </c>
      <c r="N30" s="15">
        <f t="shared" si="7"/>
        <v>0</v>
      </c>
      <c r="O30" s="33">
        <f t="shared" si="8"/>
        <v>1680340.39</v>
      </c>
      <c r="P30" s="13">
        <f t="shared" si="9"/>
        <v>0.4480777518452535</v>
      </c>
      <c r="Q30" s="14">
        <f t="shared" si="10"/>
        <v>0.20077367169869659</v>
      </c>
      <c r="R30" s="35">
        <f t="shared" si="13"/>
        <v>1662916.34</v>
      </c>
      <c r="S30" s="13">
        <f t="shared" si="11"/>
        <v>0.40913736033172343</v>
      </c>
      <c r="T30" s="15">
        <f t="shared" si="12"/>
        <v>0.1673933796192105</v>
      </c>
    </row>
    <row r="31" spans="1:20" x14ac:dyDescent="0.25">
      <c r="A31" s="30" t="s">
        <v>49</v>
      </c>
      <c r="B31" s="12" t="s">
        <v>34</v>
      </c>
      <c r="C31" s="32">
        <v>5701202.8899999997</v>
      </c>
      <c r="D31" s="13">
        <f t="shared" si="0"/>
        <v>1.8971763339201138</v>
      </c>
      <c r="E31" s="14">
        <f t="shared" si="1"/>
        <v>3.5992780419865631</v>
      </c>
      <c r="F31" s="32">
        <v>6084681.5700000003</v>
      </c>
      <c r="G31" s="13">
        <f t="shared" si="2"/>
        <v>1.885212716169455</v>
      </c>
      <c r="H31" s="15">
        <f t="shared" si="3"/>
        <v>3.5540269852070141</v>
      </c>
      <c r="I31" s="34">
        <v>0</v>
      </c>
      <c r="J31" s="13">
        <f t="shared" si="4"/>
        <v>0</v>
      </c>
      <c r="K31" s="14">
        <f t="shared" si="5"/>
        <v>0</v>
      </c>
      <c r="L31" s="34">
        <v>0</v>
      </c>
      <c r="M31" s="13">
        <f t="shared" si="6"/>
        <v>0</v>
      </c>
      <c r="N31" s="15">
        <f t="shared" si="7"/>
        <v>0</v>
      </c>
      <c r="O31" s="33">
        <f t="shared" si="8"/>
        <v>5701202.8899999997</v>
      </c>
      <c r="P31" s="13">
        <f t="shared" si="9"/>
        <v>1.5202765992935885</v>
      </c>
      <c r="Q31" s="14">
        <f t="shared" si="10"/>
        <v>2.3112409383596781</v>
      </c>
      <c r="R31" s="35">
        <f t="shared" si="13"/>
        <v>6084681.5700000003</v>
      </c>
      <c r="S31" s="13">
        <f t="shared" si="11"/>
        <v>1.4970509917587838</v>
      </c>
      <c r="T31" s="15">
        <f t="shared" si="12"/>
        <v>2.2411616719259579</v>
      </c>
    </row>
    <row r="32" spans="1:20" x14ac:dyDescent="0.25">
      <c r="A32" s="30" t="s">
        <v>50</v>
      </c>
      <c r="B32" s="12" t="s">
        <v>19</v>
      </c>
      <c r="C32" s="32">
        <v>17419124.5</v>
      </c>
      <c r="D32" s="13">
        <f t="shared" si="0"/>
        <v>5.7965224877320649</v>
      </c>
      <c r="E32" s="14">
        <f t="shared" si="1"/>
        <v>33.599672950783528</v>
      </c>
      <c r="F32" s="32">
        <v>17844560</v>
      </c>
      <c r="G32" s="13">
        <f t="shared" si="2"/>
        <v>5.5287677817540759</v>
      </c>
      <c r="H32" s="15">
        <f t="shared" si="3"/>
        <v>30.567273184561884</v>
      </c>
      <c r="I32" s="34">
        <v>10734407.4</v>
      </c>
      <c r="J32" s="13">
        <f t="shared" si="4"/>
        <v>14.408409891408718</v>
      </c>
      <c r="K32" s="14">
        <f t="shared" si="5"/>
        <v>207.60227559884459</v>
      </c>
      <c r="L32" s="34">
        <v>13308513</v>
      </c>
      <c r="M32" s="13">
        <f t="shared" si="6"/>
        <v>15.902885176592354</v>
      </c>
      <c r="N32" s="15">
        <f t="shared" si="7"/>
        <v>252.90175693988084</v>
      </c>
      <c r="O32" s="33">
        <f t="shared" si="8"/>
        <v>28153531.899999999</v>
      </c>
      <c r="P32" s="13">
        <f t="shared" si="9"/>
        <v>7.5073903807404339</v>
      </c>
      <c r="Q32" s="14">
        <f t="shared" si="10"/>
        <v>56.360910328833995</v>
      </c>
      <c r="R32" s="35">
        <f t="shared" si="13"/>
        <v>31153073</v>
      </c>
      <c r="S32" s="13">
        <f t="shared" si="11"/>
        <v>7.6647788868569808</v>
      </c>
      <c r="T32" s="15">
        <f t="shared" si="12"/>
        <v>58.748835384408537</v>
      </c>
    </row>
    <row r="33" spans="1:20" x14ac:dyDescent="0.25">
      <c r="A33" s="30" t="s">
        <v>51</v>
      </c>
      <c r="B33" s="12" t="s">
        <v>20</v>
      </c>
      <c r="C33" s="32">
        <v>14225648</v>
      </c>
      <c r="D33" s="13">
        <f t="shared" si="0"/>
        <v>4.7338365676507257</v>
      </c>
      <c r="E33" s="14">
        <f t="shared" si="1"/>
        <v>22.409208649227203</v>
      </c>
      <c r="F33" s="32">
        <v>15644397</v>
      </c>
      <c r="G33" s="13">
        <f t="shared" si="2"/>
        <v>4.8470927889827555</v>
      </c>
      <c r="H33" s="15">
        <f t="shared" si="3"/>
        <v>23.494308505008629</v>
      </c>
      <c r="I33" s="34">
        <v>15684249</v>
      </c>
      <c r="J33" s="13">
        <f t="shared" si="4"/>
        <v>21.052404665665783</v>
      </c>
      <c r="K33" s="14">
        <f t="shared" si="5"/>
        <v>443.20374220694646</v>
      </c>
      <c r="L33" s="34">
        <v>20021871</v>
      </c>
      <c r="M33" s="13">
        <f t="shared" si="6"/>
        <v>23.924950558604433</v>
      </c>
      <c r="N33" s="15">
        <f t="shared" si="7"/>
        <v>572.40325923166654</v>
      </c>
      <c r="O33" s="33">
        <f t="shared" si="8"/>
        <v>29909897</v>
      </c>
      <c r="P33" s="13">
        <f t="shared" si="9"/>
        <v>7.9757407995668617</v>
      </c>
      <c r="Q33" s="14">
        <f t="shared" si="10"/>
        <v>63.612441301875442</v>
      </c>
      <c r="R33" s="35">
        <f t="shared" si="13"/>
        <v>35666268</v>
      </c>
      <c r="S33" s="13">
        <f t="shared" si="11"/>
        <v>8.7751875373380592</v>
      </c>
      <c r="T33" s="15">
        <f t="shared" si="12"/>
        <v>77.003916315453196</v>
      </c>
    </row>
    <row r="34" spans="1:20" x14ac:dyDescent="0.25">
      <c r="A34" s="30" t="s">
        <v>52</v>
      </c>
      <c r="B34" s="12" t="s">
        <v>59</v>
      </c>
      <c r="C34" s="32">
        <v>146259</v>
      </c>
      <c r="D34" s="19">
        <f t="shared" si="0"/>
        <v>4.867027516412803E-2</v>
      </c>
      <c r="E34" s="20">
        <f t="shared" si="1"/>
        <v>2.3687956845519376E-3</v>
      </c>
      <c r="F34" s="32">
        <v>351533</v>
      </c>
      <c r="G34" s="19">
        <f t="shared" si="2"/>
        <v>0.10891522820531049</v>
      </c>
      <c r="H34" s="15">
        <f t="shared" si="3"/>
        <v>1.1862526935014862E-2</v>
      </c>
      <c r="I34" s="34">
        <v>16353342.4</v>
      </c>
      <c r="J34" s="13">
        <f t="shared" si="4"/>
        <v>21.950504728724347</v>
      </c>
      <c r="K34" s="14">
        <f t="shared" si="5"/>
        <v>481.82465784574993</v>
      </c>
      <c r="L34" s="34">
        <v>16888849</v>
      </c>
      <c r="M34" s="13">
        <f t="shared" si="6"/>
        <v>20.181174742197467</v>
      </c>
      <c r="N34" s="15">
        <f t="shared" si="7"/>
        <v>407.27981397510899</v>
      </c>
      <c r="O34" s="33">
        <f t="shared" si="8"/>
        <v>16499601.4</v>
      </c>
      <c r="P34" s="13">
        <f t="shared" si="9"/>
        <v>4.3997658722318738</v>
      </c>
      <c r="Q34" s="14">
        <f t="shared" si="10"/>
        <v>19.357939730456302</v>
      </c>
      <c r="R34" s="35">
        <f t="shared" si="13"/>
        <v>17240382</v>
      </c>
      <c r="S34" s="13">
        <f t="shared" si="11"/>
        <v>4.2417554106122735</v>
      </c>
      <c r="T34" s="15">
        <f t="shared" si="12"/>
        <v>17.992488963458495</v>
      </c>
    </row>
    <row r="35" spans="1:20" x14ac:dyDescent="0.25">
      <c r="A35" s="30" t="s">
        <v>53</v>
      </c>
      <c r="B35" s="12" t="s">
        <v>35</v>
      </c>
      <c r="C35" s="32">
        <v>14038899.870000001</v>
      </c>
      <c r="D35" s="13">
        <f t="shared" si="0"/>
        <v>4.6716928166782301</v>
      </c>
      <c r="E35" s="14">
        <f t="shared" si="1"/>
        <v>21.824713773402976</v>
      </c>
      <c r="F35" s="32">
        <v>15335538.440000001</v>
      </c>
      <c r="G35" s="19">
        <f t="shared" si="2"/>
        <v>4.7513993532439676</v>
      </c>
      <c r="H35" s="15">
        <f t="shared" si="3"/>
        <v>22.575795814007193</v>
      </c>
      <c r="I35" s="34">
        <v>1179897.69</v>
      </c>
      <c r="J35" s="13">
        <f t="shared" si="4"/>
        <v>1.5837343333406833</v>
      </c>
      <c r="K35" s="14">
        <f t="shared" si="5"/>
        <v>2.5082144386020584</v>
      </c>
      <c r="L35" s="34">
        <v>1137910.0499999998</v>
      </c>
      <c r="M35" s="13">
        <f t="shared" si="6"/>
        <v>1.3597351459506004</v>
      </c>
      <c r="N35" s="15">
        <f t="shared" si="7"/>
        <v>1.8488796671333005</v>
      </c>
      <c r="O35" s="33">
        <f t="shared" si="8"/>
        <v>15218797.560000001</v>
      </c>
      <c r="P35" s="13">
        <f t="shared" si="9"/>
        <v>4.0582281048858384</v>
      </c>
      <c r="Q35" s="14">
        <f t="shared" si="10"/>
        <v>16.469215351285303</v>
      </c>
      <c r="R35" s="35">
        <f t="shared" si="13"/>
        <v>16473448.490000002</v>
      </c>
      <c r="S35" s="13">
        <f t="shared" si="11"/>
        <v>4.0530621226316264</v>
      </c>
      <c r="T35" s="15">
        <f t="shared" si="12"/>
        <v>16.427312569911184</v>
      </c>
    </row>
    <row r="36" spans="1:20" x14ac:dyDescent="0.25">
      <c r="A36" s="3"/>
      <c r="B36" s="2" t="s">
        <v>55</v>
      </c>
      <c r="C36" s="39">
        <f t="shared" ref="C36:Q36" si="14">SUM(C10:C35)</f>
        <v>300509909.81000006</v>
      </c>
      <c r="D36" s="23">
        <f t="shared" si="14"/>
        <v>99.999999999999972</v>
      </c>
      <c r="E36" s="23">
        <f t="shared" si="14"/>
        <v>625.14619609940689</v>
      </c>
      <c r="F36" s="39">
        <f t="shared" si="14"/>
        <v>322758356.00999999</v>
      </c>
      <c r="G36" s="24">
        <f t="shared" si="14"/>
        <v>100</v>
      </c>
      <c r="H36" s="25">
        <f t="shared" si="14"/>
        <v>607.77992710645867</v>
      </c>
      <c r="I36" s="26">
        <f>SUM(I10:I35)-1</f>
        <v>74500985.75</v>
      </c>
      <c r="J36" s="25">
        <f t="shared" si="14"/>
        <v>100.00000134226411</v>
      </c>
      <c r="K36" s="26">
        <f t="shared" si="14"/>
        <v>1696.5941170716126</v>
      </c>
      <c r="L36" s="26">
        <f t="shared" si="14"/>
        <v>83686154.129999995</v>
      </c>
      <c r="M36" s="24">
        <f t="shared" si="14"/>
        <v>100</v>
      </c>
      <c r="N36" s="27">
        <f t="shared" si="14"/>
        <v>1765.1997335698313</v>
      </c>
      <c r="O36" s="27">
        <f>C36+I36</f>
        <v>375010895.56000006</v>
      </c>
      <c r="P36" s="16">
        <f>SUM(P10:P35)</f>
        <v>100.00000026665889</v>
      </c>
      <c r="Q36" s="16">
        <f t="shared" si="14"/>
        <v>586.71405832606092</v>
      </c>
      <c r="R36" s="26">
        <f>SUM(R10:R35)</f>
        <v>406444510.13999999</v>
      </c>
      <c r="S36" s="16">
        <f>SUM(S10:S35)</f>
        <v>100.00000000000001</v>
      </c>
      <c r="T36" s="18">
        <f>SUM(T10:T35)</f>
        <v>577.24600054842358</v>
      </c>
    </row>
    <row r="37" spans="1:20" x14ac:dyDescent="0.25">
      <c r="C37" s="28"/>
      <c r="D37" s="28"/>
      <c r="E37" s="28"/>
      <c r="F37" s="28"/>
      <c r="G37" s="28"/>
      <c r="H37" s="28"/>
      <c r="I37" s="28"/>
      <c r="J37" s="28"/>
      <c r="K37" s="28"/>
      <c r="L37" s="29"/>
      <c r="M37" s="28"/>
      <c r="N37" s="28"/>
      <c r="O37" s="28"/>
      <c r="P37" s="17"/>
      <c r="Q37" s="17"/>
      <c r="R37" s="17"/>
      <c r="S37" s="17"/>
      <c r="T37" s="17"/>
    </row>
    <row r="39" spans="1:20" x14ac:dyDescent="0.25">
      <c r="B39" s="36" t="s">
        <v>63</v>
      </c>
    </row>
    <row r="41" spans="1:20" x14ac:dyDescent="0.25">
      <c r="B41" s="36" t="s">
        <v>64</v>
      </c>
    </row>
    <row r="42" spans="1:20" x14ac:dyDescent="0.25">
      <c r="B42" s="37"/>
    </row>
    <row r="43" spans="1:20" x14ac:dyDescent="0.25">
      <c r="B43" s="36" t="s">
        <v>65</v>
      </c>
    </row>
  </sheetData>
  <sortState ref="A10:T36">
    <sortCondition ref="B10:B36"/>
  </sortState>
  <mergeCells count="10"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&amp;L&amp;G&amp;C&amp;"+,Regular"&amp;10Statistika tržišta osiguranja&amp;R&amp;"+,Regular"&amp;10Polugodišnje izvješće</oddHeader>
    <oddFooter>&amp;C&amp;"+,Regular"&amp;10U izvješće su uključeni podatci zaključno s 30.06.2021.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2018-11-02T14:40:26Z</cp:lastPrinted>
  <dcterms:created xsi:type="dcterms:W3CDTF">2018-01-08T12:56:16Z</dcterms:created>
  <dcterms:modified xsi:type="dcterms:W3CDTF">2021-09-23T11:44:30Z</dcterms:modified>
</cp:coreProperties>
</file>