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I20" i="41" l="1"/>
  <c r="I22" i="41"/>
  <c r="I21" i="41"/>
  <c r="M22" i="42"/>
  <c r="K15" i="43"/>
  <c r="K16" i="43"/>
  <c r="K17" i="43"/>
  <c r="K18" i="43"/>
  <c r="K14" i="43"/>
  <c r="K25" i="43"/>
  <c r="M15" i="43"/>
  <c r="M16" i="43"/>
  <c r="M17" i="43"/>
  <c r="M18" i="43"/>
  <c r="M19" i="43"/>
  <c r="J15" i="43"/>
  <c r="J16" i="43"/>
  <c r="J17" i="43"/>
  <c r="J18" i="43"/>
  <c r="J19" i="43"/>
  <c r="M25" i="43"/>
  <c r="N11" i="43" s="1"/>
  <c r="H15" i="43"/>
  <c r="H16" i="43"/>
  <c r="H17" i="43"/>
  <c r="H18" i="43"/>
  <c r="G25" i="43" l="1"/>
  <c r="C25" i="43" l="1"/>
  <c r="I35" i="41" l="1"/>
  <c r="I34" i="41"/>
  <c r="I33" i="41"/>
  <c r="I32" i="41"/>
  <c r="I31" i="41"/>
  <c r="I30" i="41"/>
  <c r="I29" i="41"/>
  <c r="I28" i="41"/>
  <c r="I27" i="41"/>
  <c r="I26" i="41"/>
  <c r="I25" i="41"/>
  <c r="I24" i="41"/>
  <c r="I23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I36" i="41" l="1"/>
  <c r="J11" i="41" s="1"/>
  <c r="E36" i="41"/>
  <c r="G36" i="41"/>
  <c r="C36" i="41"/>
  <c r="M11" i="42" l="1"/>
  <c r="M11" i="41" s="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36" i="41"/>
  <c r="H11" i="41"/>
  <c r="H36" i="41" s="1"/>
  <c r="F11" i="41"/>
  <c r="F36" i="41" s="1"/>
  <c r="D11" i="41"/>
  <c r="D36" i="41" s="1"/>
  <c r="I22" i="42"/>
  <c r="J20" i="42" s="1"/>
  <c r="G22" i="42"/>
  <c r="H21" i="42" s="1"/>
  <c r="E22" i="42"/>
  <c r="F20" i="42" s="1"/>
  <c r="C22" i="42"/>
  <c r="D11" i="42" s="1"/>
  <c r="M21" i="42"/>
  <c r="M34" i="41" s="1"/>
  <c r="M20" i="42"/>
  <c r="M33" i="41" s="1"/>
  <c r="M19" i="42"/>
  <c r="M32" i="41" s="1"/>
  <c r="M18" i="42"/>
  <c r="M29" i="41" s="1"/>
  <c r="F18" i="42"/>
  <c r="M17" i="42"/>
  <c r="M22" i="41" s="1"/>
  <c r="M16" i="42"/>
  <c r="M19" i="41" s="1"/>
  <c r="M15" i="42"/>
  <c r="M16" i="41" s="1"/>
  <c r="H15" i="42"/>
  <c r="M14" i="42"/>
  <c r="M15" i="41" s="1"/>
  <c r="M13" i="42"/>
  <c r="M14" i="41" s="1"/>
  <c r="F13" i="42"/>
  <c r="M12" i="42"/>
  <c r="M12" i="41" s="1"/>
  <c r="F11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26" i="41"/>
  <c r="M25" i="41"/>
  <c r="M24" i="41"/>
  <c r="M23" i="41"/>
  <c r="M14" i="43"/>
  <c r="M20" i="41" s="1"/>
  <c r="M13" i="43"/>
  <c r="M18" i="41" s="1"/>
  <c r="M12" i="43"/>
  <c r="M17" i="41" s="1"/>
  <c r="K12" i="43"/>
  <c r="K17" i="41" s="1"/>
  <c r="K13" i="43"/>
  <c r="K20" i="41"/>
  <c r="K21" i="41"/>
  <c r="K23" i="41"/>
  <c r="K24" i="41"/>
  <c r="K25" i="41"/>
  <c r="K19" i="43"/>
  <c r="K26" i="41" s="1"/>
  <c r="K20" i="43"/>
  <c r="K27" i="41" s="1"/>
  <c r="K21" i="43"/>
  <c r="K28" i="41" s="1"/>
  <c r="K22" i="43"/>
  <c r="K30" i="41" s="1"/>
  <c r="K23" i="43"/>
  <c r="K31" i="41" s="1"/>
  <c r="K24" i="43"/>
  <c r="K35" i="41" s="1"/>
  <c r="K11" i="43"/>
  <c r="K13" i="41" s="1"/>
  <c r="D12" i="43"/>
  <c r="J12" i="42" l="1"/>
  <c r="F12" i="42"/>
  <c r="F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N24" i="43"/>
  <c r="M21" i="41"/>
  <c r="M36" i="41" s="1"/>
  <c r="N26" i="41" s="1"/>
  <c r="K18" i="41"/>
  <c r="L23" i="43"/>
  <c r="K36" i="41"/>
  <c r="L24" i="41" s="1"/>
  <c r="J16" i="42"/>
  <c r="J18" i="42"/>
  <c r="J14" i="42"/>
  <c r="J21" i="42"/>
  <c r="F17" i="42"/>
  <c r="F22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12" i="42"/>
  <c r="N12" i="43"/>
  <c r="D11" i="43"/>
  <c r="D23" i="43"/>
  <c r="D21" i="43"/>
  <c r="D19" i="43"/>
  <c r="D17" i="43"/>
  <c r="D15" i="43"/>
  <c r="D13" i="43"/>
  <c r="D24" i="43"/>
  <c r="D22" i="43"/>
  <c r="D20" i="43"/>
  <c r="D18" i="43"/>
  <c r="D16" i="43"/>
  <c r="D14" i="43"/>
  <c r="H22" i="42" l="1"/>
  <c r="L18" i="41"/>
  <c r="N20" i="43"/>
  <c r="N16" i="43"/>
  <c r="N22" i="43"/>
  <c r="N18" i="43"/>
  <c r="N14" i="43"/>
  <c r="N22" i="41"/>
  <c r="N24" i="41"/>
  <c r="N14" i="41"/>
  <c r="N18" i="41"/>
  <c r="N33" i="41"/>
  <c r="N25" i="41"/>
  <c r="N12" i="41"/>
  <c r="N16" i="41"/>
  <c r="N20" i="41"/>
  <c r="N29" i="41"/>
  <c r="N32" i="41"/>
  <c r="N23" i="43"/>
  <c r="N21" i="43"/>
  <c r="N19" i="43"/>
  <c r="N17" i="43"/>
  <c r="N15" i="43"/>
  <c r="N13" i="43"/>
  <c r="N11" i="41"/>
  <c r="N13" i="41"/>
  <c r="N15" i="41"/>
  <c r="N17" i="41"/>
  <c r="N19" i="41"/>
  <c r="N21" i="41"/>
  <c r="N23" i="41"/>
  <c r="N35" i="41"/>
  <c r="N31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D22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L22" i="43"/>
  <c r="L24" i="43"/>
  <c r="L18" i="43"/>
  <c r="L13" i="43"/>
  <c r="L20" i="43"/>
  <c r="L14" i="43"/>
  <c r="L11" i="43"/>
  <c r="L16" i="43"/>
  <c r="L12" i="43"/>
  <c r="L17" i="43"/>
  <c r="L15" i="43"/>
  <c r="L19" i="43"/>
  <c r="L21" i="43"/>
  <c r="N36" i="41" l="1"/>
  <c r="N25" i="43"/>
  <c r="L36" i="41"/>
  <c r="N22" i="42"/>
  <c r="L22" i="42"/>
  <c r="L25" i="43"/>
  <c r="H23" i="43" l="1"/>
  <c r="I25" i="43" l="1"/>
  <c r="J24" i="43" l="1"/>
  <c r="J22" i="43"/>
  <c r="J20" i="43"/>
  <c r="J14" i="43"/>
  <c r="J23" i="43"/>
  <c r="J21" i="43"/>
  <c r="J13" i="43"/>
  <c r="J11" i="43"/>
  <c r="J12" i="43"/>
  <c r="E25" i="43" l="1"/>
  <c r="F23" i="43" s="1"/>
  <c r="J25" i="43"/>
  <c r="H11" i="43" l="1"/>
  <c r="H12" i="43"/>
  <c r="H13" i="43"/>
  <c r="H14" i="43"/>
  <c r="H19" i="43"/>
  <c r="H20" i="43"/>
  <c r="H22" i="43"/>
  <c r="H21" i="43"/>
  <c r="H24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H25" i="43"/>
  <c r="F25" i="43" l="1"/>
  <c r="D25" i="43" l="1"/>
</calcChain>
</file>

<file path=xl/sharedStrings.xml><?xml version="1.0" encoding="utf-8"?>
<sst xmlns="http://schemas.openxmlformats.org/spreadsheetml/2006/main" count="175" uniqueCount="66">
  <si>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</si>
  <si>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</si>
  <si>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</si>
  <si>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</si>
  <si>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</si>
  <si>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</si>
  <si>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</si>
  <si>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</si>
  <si>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</si>
  <si>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</si>
  <si>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</si>
  <si>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</si>
  <si>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</si>
  <si>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</si>
  <si>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</si>
  <si>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</si>
  <si>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</si>
  <si>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</si>
  <si>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</si>
  <si>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</si>
  <si>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</si>
  <si>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</si>
  <si>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</si>
  <si>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</si>
  <si>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</si>
  <si>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</si>
  <si>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</si>
  <si>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</si>
  <si>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</si>
  <si>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</si>
  <si>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</si>
  <si>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</si>
  <si>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</si>
  <si>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</si>
  <si>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</si>
  <si>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</si>
  <si>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</si>
  <si>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</si>
  <si>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</si>
  <si>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</si>
  <si>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</si>
  <si>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</si>
  <si>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</si>
  <si>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</si>
  <si>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</si>
  <si>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</si>
  <si>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</si>
  <si>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</si>
  <si>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</si>
  <si>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</si>
  <si>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</si>
  <si>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</si>
  <si>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*Društva za osiguranje iz Federacije Bosne i Hercegovine i podružnice društava u Republici Srpskoj</t>
  </si>
  <si>
    <t>*Društva za osiguranje iz Republike Srpske i podružnice društava u Federaciji Bosne i Hercegovine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</si>
  <si>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</si>
  <si>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</si>
  <si>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</si>
  <si>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</si>
  <si>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</si>
  <si>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d.d.*</t>
  </si>
  <si>
    <t>I-VI-2021</t>
  </si>
  <si>
    <t>*Atos osiguranje a.d. je koncem 2019. godine pripojeno Grawe osiguranju dd.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</si>
  <si>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</si>
  <si>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</si>
  <si>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SRPSKKOJ*</t>
  </si>
  <si>
    <t>Osiguravajuće društvo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</si>
</sst>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#,##0_ ;\-#,##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72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5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1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2" t="s">
        <v>62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4" t="s">
        <v>65</v>
      </c>
      <c r="C8" s="69" t="s">
        <v>55</v>
      </c>
      <c r="D8" s="69"/>
      <c r="E8" s="70"/>
      <c r="F8" s="70"/>
      <c r="G8" s="69" t="s">
        <v>56</v>
      </c>
      <c r="H8" s="69"/>
      <c r="I8" s="69"/>
      <c r="J8" s="69"/>
      <c r="K8" s="69" t="s">
        <v>57</v>
      </c>
      <c r="L8" s="69"/>
      <c r="M8" s="69"/>
      <c r="N8" s="71"/>
    </row>
    <row r="9" spans="1:14" ht="19.5" customHeight="1" x14ac:dyDescent="0.25">
      <c r="A9" s="5"/>
      <c r="B9" s="65"/>
      <c r="C9" s="67" t="s">
        <v>48</v>
      </c>
      <c r="D9" s="67"/>
      <c r="E9" s="67" t="s">
        <v>21</v>
      </c>
      <c r="F9" s="67"/>
      <c r="G9" s="67" t="s">
        <v>48</v>
      </c>
      <c r="H9" s="67"/>
      <c r="I9" s="67" t="s">
        <v>21</v>
      </c>
      <c r="J9" s="67"/>
      <c r="K9" s="67" t="s">
        <v>48</v>
      </c>
      <c r="L9" s="67"/>
      <c r="M9" s="67" t="s">
        <v>21</v>
      </c>
      <c r="N9" s="68"/>
    </row>
    <row r="10" spans="1:14" ht="18.75" customHeight="1" thickBot="1" x14ac:dyDescent="0.3">
      <c r="A10" s="6"/>
      <c r="B10" s="66"/>
      <c r="C10" s="49" t="s">
        <v>60</v>
      </c>
      <c r="D10" s="55" t="s">
        <v>49</v>
      </c>
      <c r="E10" s="49" t="s">
        <v>60</v>
      </c>
      <c r="F10" s="7" t="s">
        <v>49</v>
      </c>
      <c r="G10" s="49" t="s">
        <v>60</v>
      </c>
      <c r="H10" s="55" t="s">
        <v>49</v>
      </c>
      <c r="I10" s="49" t="s">
        <v>60</v>
      </c>
      <c r="J10" s="7" t="s">
        <v>49</v>
      </c>
      <c r="K10" s="49" t="s">
        <v>60</v>
      </c>
      <c r="L10" s="55" t="s">
        <v>49</v>
      </c>
      <c r="M10" s="49" t="s">
        <v>60</v>
      </c>
      <c r="N10" s="11" t="s">
        <v>49</v>
      </c>
    </row>
    <row r="11" spans="1:14" x14ac:dyDescent="0.25">
      <c r="A11" s="43" t="s">
        <v>23</v>
      </c>
      <c r="B11" s="8" t="s">
        <v>50</v>
      </c>
      <c r="C11" s="51">
        <f>FBiH!C11</f>
        <v>8667</v>
      </c>
      <c r="D11" s="32">
        <f t="shared" ref="D11:D35" si="0">C11/C$36*100</f>
        <v>14.505924884514961</v>
      </c>
      <c r="E11" s="51">
        <f>FBiH!E11</f>
        <v>13203339</v>
      </c>
      <c r="F11" s="32">
        <f t="shared" ref="F11:F35" si="1">E11/E$36*100</f>
        <v>11.061001719380405</v>
      </c>
      <c r="G11" s="51">
        <f>FBiH!G11</f>
        <v>332</v>
      </c>
      <c r="H11" s="20">
        <f t="shared" ref="H11:H35" si="2">G11/G$36*100</f>
        <v>7.3027138314345806E-3</v>
      </c>
      <c r="I11" s="51">
        <f>FBiH!I11</f>
        <v>1207161</v>
      </c>
      <c r="J11" s="32">
        <f t="shared" ref="J11:J35" si="3">I11/I$36*100</f>
        <v>2.8450985903833113</v>
      </c>
      <c r="K11" s="51">
        <f>FBiH!K11</f>
        <v>8999</v>
      </c>
      <c r="L11" s="20">
        <f t="shared" ref="L11:L35" si="4">K11/K$36*100</f>
        <v>13.434350974098679</v>
      </c>
      <c r="M11" s="51">
        <f>FBiH!M11</f>
        <v>14410500</v>
      </c>
      <c r="N11" s="32">
        <f t="shared" ref="N11:N23" si="5">M11/M$36*100</f>
        <v>8.9064825708390227</v>
      </c>
    </row>
    <row r="12" spans="1:14" x14ac:dyDescent="0.25">
      <c r="A12" s="43" t="s">
        <v>24</v>
      </c>
      <c r="B12" s="8" t="s">
        <v>0</v>
      </c>
      <c r="C12" s="50">
        <f>FBiH!C12</f>
        <v>6297</v>
      </c>
      <c r="D12" s="32">
        <f t="shared" si="0"/>
        <v>10.539264912633058</v>
      </c>
      <c r="E12" s="50">
        <f>FBiH!E12</f>
        <v>9473704</v>
      </c>
      <c r="F12" s="32">
        <f t="shared" si="1"/>
        <v>7.936526982523211</v>
      </c>
      <c r="G12" s="50">
        <f>FBiH!G12</f>
        <v>0</v>
      </c>
      <c r="H12" s="20">
        <f t="shared" si="2"/>
        <v>0</v>
      </c>
      <c r="I12" s="50">
        <f>FBiH!I12</f>
        <v>0</v>
      </c>
      <c r="J12" s="32">
        <f t="shared" si="3"/>
        <v>0</v>
      </c>
      <c r="K12" s="50">
        <f>FBiH!K12</f>
        <v>6297</v>
      </c>
      <c r="L12" s="20">
        <f t="shared" si="4"/>
        <v>9.4006120773307451</v>
      </c>
      <c r="M12" s="50">
        <f>FBiH!M12</f>
        <v>9473704</v>
      </c>
      <c r="N12" s="32">
        <f t="shared" si="5"/>
        <v>5.8552707787577072</v>
      </c>
    </row>
    <row r="13" spans="1:14" x14ac:dyDescent="0.25">
      <c r="A13" s="43" t="s">
        <v>25</v>
      </c>
      <c r="B13" s="8" t="s">
        <v>9</v>
      </c>
      <c r="C13" s="50">
        <f>RS!C11</f>
        <v>1044</v>
      </c>
      <c r="D13" s="32">
        <f t="shared" si="0"/>
        <v>1.7473388230568387</v>
      </c>
      <c r="E13" s="50">
        <f>RS!E11</f>
        <v>3073580.64</v>
      </c>
      <c r="F13" s="32">
        <f t="shared" si="1"/>
        <v>2.5748699434055529</v>
      </c>
      <c r="G13" s="50">
        <f>RS!G11</f>
        <v>0</v>
      </c>
      <c r="H13" s="20">
        <f t="shared" si="2"/>
        <v>0</v>
      </c>
      <c r="I13" s="50">
        <f>RS!I11</f>
        <v>0</v>
      </c>
      <c r="J13" s="32">
        <f t="shared" si="3"/>
        <v>0</v>
      </c>
      <c r="K13" s="50">
        <f>RS!K11</f>
        <v>1044</v>
      </c>
      <c r="L13" s="20">
        <f t="shared" si="4"/>
        <v>1.5585578860939016</v>
      </c>
      <c r="M13" s="50">
        <f>RS!M11</f>
        <v>3073580.64</v>
      </c>
      <c r="N13" s="32">
        <f t="shared" si="5"/>
        <v>1.8996420943220744</v>
      </c>
    </row>
    <row r="14" spans="1:14" x14ac:dyDescent="0.25">
      <c r="A14" s="43" t="s">
        <v>26</v>
      </c>
      <c r="B14" s="8" t="s">
        <v>1</v>
      </c>
      <c r="C14" s="50">
        <f>FBiH!C13</f>
        <v>843</v>
      </c>
      <c r="D14" s="32">
        <f t="shared" si="0"/>
        <v>1.4109258887326772</v>
      </c>
      <c r="E14" s="50">
        <f>FBiH!E13</f>
        <v>1999980</v>
      </c>
      <c r="F14" s="32">
        <f t="shared" si="1"/>
        <v>1.6754687748853847</v>
      </c>
      <c r="G14" s="50">
        <f>FBiH!G13</f>
        <v>0</v>
      </c>
      <c r="H14" s="20">
        <f t="shared" si="2"/>
        <v>0</v>
      </c>
      <c r="I14" s="50">
        <f>FBiH!I13</f>
        <v>0</v>
      </c>
      <c r="J14" s="32">
        <f t="shared" si="3"/>
        <v>0</v>
      </c>
      <c r="K14" s="50">
        <f>FBiH!K13</f>
        <v>843</v>
      </c>
      <c r="L14" s="20">
        <f t="shared" si="4"/>
        <v>1.2584907068746736</v>
      </c>
      <c r="M14" s="50">
        <f>FBiH!M13</f>
        <v>1999980</v>
      </c>
      <c r="N14" s="32">
        <f t="shared" si="5"/>
        <v>1.2360977767618493</v>
      </c>
    </row>
    <row r="15" spans="1:14" x14ac:dyDescent="0.25">
      <c r="A15" s="43" t="s">
        <v>27</v>
      </c>
      <c r="B15" s="8" t="s">
        <v>20</v>
      </c>
      <c r="C15" s="50">
        <f>FBiH!C14</f>
        <v>3720</v>
      </c>
      <c r="D15" s="32">
        <f t="shared" si="0"/>
        <v>6.2261498292829884</v>
      </c>
      <c r="E15" s="50">
        <f>FBiH!E14</f>
        <v>8000295</v>
      </c>
      <c r="F15" s="32">
        <f t="shared" si="1"/>
        <v>6.7021892530783669</v>
      </c>
      <c r="G15" s="50">
        <f>FBiH!G14</f>
        <v>0</v>
      </c>
      <c r="H15" s="20">
        <f t="shared" si="2"/>
        <v>0</v>
      </c>
      <c r="I15" s="50">
        <f>FBiH!I14</f>
        <v>0</v>
      </c>
      <c r="J15" s="32">
        <f t="shared" si="3"/>
        <v>0</v>
      </c>
      <c r="K15" s="50">
        <f>FBiH!K14</f>
        <v>3720</v>
      </c>
      <c r="L15" s="20">
        <f t="shared" si="4"/>
        <v>5.5534821228633273</v>
      </c>
      <c r="M15" s="50">
        <f>FBiH!M14</f>
        <v>8000295</v>
      </c>
      <c r="N15" s="32">
        <f t="shared" si="5"/>
        <v>4.9446228776982464</v>
      </c>
    </row>
    <row r="16" spans="1:14" x14ac:dyDescent="0.25">
      <c r="A16" s="43" t="s">
        <v>28</v>
      </c>
      <c r="B16" s="8" t="s">
        <v>2</v>
      </c>
      <c r="C16" s="50">
        <f>FBiH!C15</f>
        <v>3821</v>
      </c>
      <c r="D16" s="32">
        <f t="shared" si="0"/>
        <v>6.3951931445404036</v>
      </c>
      <c r="E16" s="50">
        <f>FBiH!E15</f>
        <v>8549178</v>
      </c>
      <c r="F16" s="32">
        <f t="shared" si="1"/>
        <v>7.1620120150886937</v>
      </c>
      <c r="G16" s="50">
        <f>FBiH!G15</f>
        <v>411</v>
      </c>
      <c r="H16" s="20">
        <f t="shared" si="2"/>
        <v>9.0404077853000388E-3</v>
      </c>
      <c r="I16" s="50">
        <f>FBiH!I15</f>
        <v>2928731</v>
      </c>
      <c r="J16" s="32">
        <f t="shared" si="3"/>
        <v>6.9025825384616519</v>
      </c>
      <c r="K16" s="50">
        <f>FBiH!K15</f>
        <v>4232</v>
      </c>
      <c r="L16" s="20">
        <f t="shared" si="4"/>
        <v>6.3178323505262366</v>
      </c>
      <c r="M16" s="50">
        <f>FBiH!M15</f>
        <v>11477909</v>
      </c>
      <c r="N16" s="32">
        <f t="shared" si="5"/>
        <v>7.0939798381857937</v>
      </c>
    </row>
    <row r="17" spans="1:14" x14ac:dyDescent="0.25">
      <c r="A17" s="43" t="s">
        <v>29</v>
      </c>
      <c r="B17" s="8" t="s">
        <v>10</v>
      </c>
      <c r="C17" s="50">
        <f>RS!C12</f>
        <v>1600</v>
      </c>
      <c r="D17" s="32">
        <f t="shared" si="0"/>
        <v>2.6779139050679519</v>
      </c>
      <c r="E17" s="50">
        <f>RS!E12</f>
        <v>3880759.2199999997</v>
      </c>
      <c r="F17" s="32">
        <f t="shared" si="1"/>
        <v>3.2510779587588683</v>
      </c>
      <c r="G17" s="50">
        <f>RS!G12</f>
        <v>0</v>
      </c>
      <c r="H17" s="20">
        <f t="shared" si="2"/>
        <v>0</v>
      </c>
      <c r="I17" s="50">
        <f>RS!I12</f>
        <v>0</v>
      </c>
      <c r="J17" s="32">
        <f t="shared" si="3"/>
        <v>0</v>
      </c>
      <c r="K17" s="50">
        <f>RS!K12</f>
        <v>1600</v>
      </c>
      <c r="L17" s="20">
        <f t="shared" si="4"/>
        <v>2.3885944614465924</v>
      </c>
      <c r="M17" s="50">
        <f>RS!M12</f>
        <v>3880759.2199999997</v>
      </c>
      <c r="N17" s="32">
        <f t="shared" si="5"/>
        <v>2.3985229072240966</v>
      </c>
    </row>
    <row r="18" spans="1:14" x14ac:dyDescent="0.25">
      <c r="A18" s="43" t="s">
        <v>30</v>
      </c>
      <c r="B18" s="8" t="s">
        <v>11</v>
      </c>
      <c r="C18" s="50">
        <f>RS!C13</f>
        <v>2199</v>
      </c>
      <c r="D18" s="32">
        <f t="shared" si="0"/>
        <v>3.6804579232777668</v>
      </c>
      <c r="E18" s="50">
        <f>RS!E13</f>
        <v>5363332.9799999995</v>
      </c>
      <c r="F18" s="32">
        <f t="shared" si="1"/>
        <v>4.4930933995854856</v>
      </c>
      <c r="G18" s="50">
        <f>RS!G13</f>
        <v>0</v>
      </c>
      <c r="H18" s="20">
        <f t="shared" si="2"/>
        <v>0</v>
      </c>
      <c r="I18" s="50">
        <f>RS!I13</f>
        <v>0</v>
      </c>
      <c r="J18" s="32">
        <f t="shared" si="3"/>
        <v>0</v>
      </c>
      <c r="K18" s="50">
        <f>RS!K13</f>
        <v>2199</v>
      </c>
      <c r="L18" s="20">
        <f t="shared" si="4"/>
        <v>3.2828245129506604</v>
      </c>
      <c r="M18" s="50">
        <f>RS!M13</f>
        <v>5363332.9799999995</v>
      </c>
      <c r="N18" s="32">
        <f t="shared" si="5"/>
        <v>3.3148351346570988</v>
      </c>
    </row>
    <row r="19" spans="1:14" x14ac:dyDescent="0.25">
      <c r="A19" s="43" t="s">
        <v>31</v>
      </c>
      <c r="B19" s="8" t="s">
        <v>3</v>
      </c>
      <c r="C19" s="50">
        <f>FBiH!C16</f>
        <v>5711</v>
      </c>
      <c r="D19" s="32">
        <f t="shared" si="0"/>
        <v>9.5584789449019212</v>
      </c>
      <c r="E19" s="50">
        <f>FBiH!E16</f>
        <v>12577343</v>
      </c>
      <c r="F19" s="32">
        <f t="shared" si="1"/>
        <v>10.536578099542632</v>
      </c>
      <c r="G19" s="50">
        <f>FBiH!G16</f>
        <v>0</v>
      </c>
      <c r="H19" s="20">
        <f t="shared" si="2"/>
        <v>0</v>
      </c>
      <c r="I19" s="50">
        <f>FBiH!I16</f>
        <v>0</v>
      </c>
      <c r="J19" s="32">
        <f t="shared" si="3"/>
        <v>0</v>
      </c>
      <c r="K19" s="50">
        <f>FBiH!K16</f>
        <v>5711</v>
      </c>
      <c r="L19" s="20">
        <f t="shared" si="4"/>
        <v>8.5257893558259319</v>
      </c>
      <c r="M19" s="50">
        <f>FBiH!M16</f>
        <v>12577343</v>
      </c>
      <c r="N19" s="32">
        <f t="shared" si="5"/>
        <v>7.7734905948415536</v>
      </c>
    </row>
    <row r="20" spans="1:14" x14ac:dyDescent="0.25">
      <c r="A20" s="43" t="s">
        <v>32</v>
      </c>
      <c r="B20" s="8" t="s">
        <v>19</v>
      </c>
      <c r="C20" s="50">
        <f>RS!C14</f>
        <v>612</v>
      </c>
      <c r="D20" s="32">
        <f t="shared" si="0"/>
        <v>1.0243020686884918</v>
      </c>
      <c r="E20" s="50">
        <f>RS!E14</f>
        <v>1580902.35</v>
      </c>
      <c r="F20" s="32">
        <f t="shared" si="1"/>
        <v>1.3243895056790198</v>
      </c>
      <c r="G20" s="50">
        <f>RS!G14</f>
        <v>0</v>
      </c>
      <c r="H20" s="20">
        <f t="shared" si="2"/>
        <v>0</v>
      </c>
      <c r="I20" s="50">
        <f>RS!I14</f>
        <v>0</v>
      </c>
      <c r="J20" s="32">
        <f t="shared" si="3"/>
        <v>0</v>
      </c>
      <c r="K20" s="50">
        <f>RS!K14</f>
        <v>612</v>
      </c>
      <c r="L20" s="20">
        <f t="shared" si="4"/>
        <v>0.91363738150332163</v>
      </c>
      <c r="M20" s="50">
        <f>RS!M14</f>
        <v>1580902.35</v>
      </c>
      <c r="N20" s="32">
        <f t="shared" si="5"/>
        <v>0.97708471090340066</v>
      </c>
    </row>
    <row r="21" spans="1:14" x14ac:dyDescent="0.25">
      <c r="A21" s="43" t="s">
        <v>33</v>
      </c>
      <c r="B21" s="8" t="s">
        <v>13</v>
      </c>
      <c r="C21" s="50">
        <f>RS!C15</f>
        <v>619</v>
      </c>
      <c r="D21" s="32">
        <f t="shared" si="0"/>
        <v>1.0360179420231641</v>
      </c>
      <c r="E21" s="50">
        <f>RS!E15</f>
        <v>1906726.1099999999</v>
      </c>
      <c r="F21" s="32">
        <f t="shared" si="1"/>
        <v>1.5973460032418703</v>
      </c>
      <c r="G21" s="50">
        <f>RS!I15</f>
        <v>4539858.0999999996</v>
      </c>
      <c r="H21" s="20">
        <f t="shared" si="2"/>
        <v>99.859290781988904</v>
      </c>
      <c r="I21" s="50">
        <f>RS!I15</f>
        <v>4539858.0999999996</v>
      </c>
      <c r="J21" s="32">
        <f t="shared" si="3"/>
        <v>10.699769029027824</v>
      </c>
      <c r="K21" s="50">
        <f>RS!K15</f>
        <v>1459</v>
      </c>
      <c r="L21" s="20">
        <f t="shared" si="4"/>
        <v>2.1780995745316116</v>
      </c>
      <c r="M21" s="50">
        <f>RS!M15</f>
        <v>6446584.209999999</v>
      </c>
      <c r="N21" s="32">
        <f t="shared" si="5"/>
        <v>3.9843440482850037</v>
      </c>
    </row>
    <row r="22" spans="1:14" x14ac:dyDescent="0.25">
      <c r="A22" s="43" t="s">
        <v>34</v>
      </c>
      <c r="B22" s="8" t="s">
        <v>59</v>
      </c>
      <c r="C22" s="50">
        <f>FBiH!C17</f>
        <v>1346</v>
      </c>
      <c r="D22" s="32">
        <f t="shared" si="0"/>
        <v>2.2527950726384147</v>
      </c>
      <c r="E22" s="50">
        <f>FBiH!E17</f>
        <v>4732133</v>
      </c>
      <c r="F22" s="32">
        <f t="shared" si="1"/>
        <v>3.9643101831541823</v>
      </c>
      <c r="G22" s="50">
        <f>FBiH!G17</f>
        <v>951</v>
      </c>
      <c r="H22" s="20">
        <f t="shared" si="2"/>
        <v>2.091831582438038E-2</v>
      </c>
      <c r="I22" s="50">
        <f>FBiH!I17</f>
        <v>9983757</v>
      </c>
      <c r="J22" s="32">
        <f t="shared" si="3"/>
        <v>23.530227506877306</v>
      </c>
      <c r="K22" s="50">
        <f>FBiH!K17</f>
        <v>2297</v>
      </c>
      <c r="L22" s="20">
        <f t="shared" si="4"/>
        <v>3.4291259237142642</v>
      </c>
      <c r="M22" s="50">
        <f>FBiH!M17</f>
        <v>14715890</v>
      </c>
      <c r="N22" s="32">
        <f t="shared" si="5"/>
        <v>9.0952304083400488</v>
      </c>
    </row>
    <row r="23" spans="1:14" x14ac:dyDescent="0.25">
      <c r="A23" s="43" t="s">
        <v>35</v>
      </c>
      <c r="B23" s="8" t="s">
        <v>14</v>
      </c>
      <c r="C23" s="50">
        <f>RS!C16</f>
        <v>276</v>
      </c>
      <c r="D23" s="32">
        <f t="shared" si="0"/>
        <v>0.46194014862422172</v>
      </c>
      <c r="E23" s="50">
        <f>RS!E16</f>
        <v>887814.97</v>
      </c>
      <c r="F23" s="32">
        <f t="shared" si="1"/>
        <v>0.74376056766107901</v>
      </c>
      <c r="G23" s="50">
        <f>RS!G16</f>
        <v>0</v>
      </c>
      <c r="H23" s="32">
        <f t="shared" si="2"/>
        <v>0</v>
      </c>
      <c r="I23" s="50">
        <f>RS!I16</f>
        <v>0</v>
      </c>
      <c r="J23" s="32">
        <f t="shared" si="3"/>
        <v>0</v>
      </c>
      <c r="K23" s="50">
        <f>RS!K16</f>
        <v>276</v>
      </c>
      <c r="L23" s="32">
        <f t="shared" si="4"/>
        <v>0.4120325445995372</v>
      </c>
      <c r="M23" s="50">
        <f>RS!M16</f>
        <v>887814.97</v>
      </c>
      <c r="N23" s="32">
        <f t="shared" si="5"/>
        <v>0.5487185424818688</v>
      </c>
    </row>
    <row r="24" spans="1:14" x14ac:dyDescent="0.25">
      <c r="A24" s="43" t="s">
        <v>36</v>
      </c>
      <c r="B24" s="8" t="s">
        <v>15</v>
      </c>
      <c r="C24" s="50">
        <f>RS!C17</f>
        <v>943</v>
      </c>
      <c r="D24" s="32">
        <f t="shared" si="0"/>
        <v>1.5782955077994241</v>
      </c>
      <c r="E24" s="50">
        <f>RS!E17</f>
        <v>2044645.99</v>
      </c>
      <c r="F24" s="32">
        <f t="shared" si="1"/>
        <v>1.7128873848436559</v>
      </c>
      <c r="G24" s="50">
        <f>RS!G17</f>
        <v>0</v>
      </c>
      <c r="H24" s="32">
        <f t="shared" si="2"/>
        <v>0</v>
      </c>
      <c r="I24" s="50">
        <f>RS!I17</f>
        <v>0</v>
      </c>
      <c r="J24" s="32">
        <f t="shared" si="3"/>
        <v>0</v>
      </c>
      <c r="K24" s="50">
        <f>RS!K17</f>
        <v>943</v>
      </c>
      <c r="L24" s="32">
        <f t="shared" si="4"/>
        <v>1.4077778607150855</v>
      </c>
      <c r="M24" s="50">
        <f>RS!M17</f>
        <v>2044645.99</v>
      </c>
      <c r="N24" s="32">
        <f t="shared" ref="N24:N35" si="6">M24/M$36*100</f>
        <v>1.2637038182901981</v>
      </c>
    </row>
    <row r="25" spans="1:14" x14ac:dyDescent="0.25">
      <c r="A25" s="43" t="s">
        <v>37</v>
      </c>
      <c r="B25" s="8" t="s">
        <v>16</v>
      </c>
      <c r="C25" s="50">
        <f>RS!C18</f>
        <v>728</v>
      </c>
      <c r="D25" s="32">
        <f t="shared" si="0"/>
        <v>1.2184508268059182</v>
      </c>
      <c r="E25" s="50">
        <f>RS!E18</f>
        <v>2161243.0699999998</v>
      </c>
      <c r="F25" s="32">
        <f t="shared" si="1"/>
        <v>1.8105657450186643</v>
      </c>
      <c r="G25" s="50">
        <f>RS!G18</f>
        <v>0</v>
      </c>
      <c r="H25" s="32">
        <f t="shared" si="2"/>
        <v>0</v>
      </c>
      <c r="I25" s="50">
        <f>RS!I18</f>
        <v>0</v>
      </c>
      <c r="J25" s="32">
        <f t="shared" si="3"/>
        <v>0</v>
      </c>
      <c r="K25" s="50">
        <f>RS!K18</f>
        <v>728</v>
      </c>
      <c r="L25" s="32">
        <f t="shared" si="4"/>
        <v>1.0868104799581997</v>
      </c>
      <c r="M25" s="50">
        <f>RS!M18</f>
        <v>2161243.0699999998</v>
      </c>
      <c r="N25" s="32">
        <f t="shared" si="6"/>
        <v>1.335767234606823</v>
      </c>
    </row>
    <row r="26" spans="1:14" x14ac:dyDescent="0.25">
      <c r="A26" s="43" t="s">
        <v>38</v>
      </c>
      <c r="B26" s="8" t="s">
        <v>8</v>
      </c>
      <c r="C26" s="50">
        <f>RS!C19</f>
        <v>1552</v>
      </c>
      <c r="D26" s="32">
        <f t="shared" si="0"/>
        <v>2.5975764879159136</v>
      </c>
      <c r="E26" s="50">
        <f>RS!E19</f>
        <v>3199458.99</v>
      </c>
      <c r="F26" s="32">
        <f t="shared" si="1"/>
        <v>2.6803236203718694</v>
      </c>
      <c r="G26" s="50">
        <f>RS!G19</f>
        <v>0</v>
      </c>
      <c r="H26" s="32">
        <f t="shared" si="2"/>
        <v>0</v>
      </c>
      <c r="I26" s="50">
        <f>RS!I19</f>
        <v>0</v>
      </c>
      <c r="J26" s="32">
        <f t="shared" si="3"/>
        <v>0</v>
      </c>
      <c r="K26" s="50">
        <f>RS!K19</f>
        <v>1552</v>
      </c>
      <c r="L26" s="32">
        <f t="shared" si="4"/>
        <v>2.3169366276031949</v>
      </c>
      <c r="M26" s="50">
        <f>RS!M19</f>
        <v>3199458.99</v>
      </c>
      <c r="N26" s="32">
        <f t="shared" si="6"/>
        <v>1.9774418466083223</v>
      </c>
    </row>
    <row r="27" spans="1:14" x14ac:dyDescent="0.25">
      <c r="A27" s="43" t="s">
        <v>39</v>
      </c>
      <c r="B27" s="8" t="s">
        <v>12</v>
      </c>
      <c r="C27" s="50">
        <f>RS!C20</f>
        <v>502</v>
      </c>
      <c r="D27" s="32">
        <f t="shared" si="0"/>
        <v>0.84019548771506991</v>
      </c>
      <c r="E27" s="50">
        <f>RS!E20</f>
        <v>1227196.72</v>
      </c>
      <c r="F27" s="32">
        <f t="shared" si="1"/>
        <v>1.0280751732526139</v>
      </c>
      <c r="G27" s="50">
        <f>RS!G20</f>
        <v>0</v>
      </c>
      <c r="H27" s="32">
        <f t="shared" si="2"/>
        <v>0</v>
      </c>
      <c r="I27" s="50">
        <f>RS!I20</f>
        <v>0</v>
      </c>
      <c r="J27" s="32">
        <f t="shared" si="3"/>
        <v>0</v>
      </c>
      <c r="K27" s="50">
        <f>RS!K20</f>
        <v>502</v>
      </c>
      <c r="L27" s="32">
        <f t="shared" si="4"/>
        <v>0.74942151227886844</v>
      </c>
      <c r="M27" s="50">
        <f>RS!M20</f>
        <v>1227196.72</v>
      </c>
      <c r="N27" s="32">
        <f t="shared" si="6"/>
        <v>0.75847515337225058</v>
      </c>
    </row>
    <row r="28" spans="1:14" x14ac:dyDescent="0.25">
      <c r="A28" s="43" t="s">
        <v>40</v>
      </c>
      <c r="B28" s="8" t="s">
        <v>54</v>
      </c>
      <c r="C28" s="50">
        <f>RS!C21</f>
        <v>488</v>
      </c>
      <c r="D28" s="32">
        <f t="shared" si="0"/>
        <v>0.81676374104572536</v>
      </c>
      <c r="E28" s="50">
        <f>RS!E21</f>
        <v>1283884.56</v>
      </c>
      <c r="F28" s="32">
        <f t="shared" si="1"/>
        <v>1.0755650010687414</v>
      </c>
      <c r="G28" s="50">
        <f>RS!G21</f>
        <v>0</v>
      </c>
      <c r="H28" s="32">
        <f t="shared" si="2"/>
        <v>0</v>
      </c>
      <c r="I28" s="50">
        <f>RS!I21</f>
        <v>0</v>
      </c>
      <c r="J28" s="32">
        <f t="shared" si="3"/>
        <v>0</v>
      </c>
      <c r="K28" s="50">
        <f>RS!K21</f>
        <v>488</v>
      </c>
      <c r="L28" s="32">
        <f t="shared" si="4"/>
        <v>0.72852131074121074</v>
      </c>
      <c r="M28" s="50">
        <f>RS!M21</f>
        <v>1283884.56</v>
      </c>
      <c r="N28" s="32">
        <f t="shared" si="6"/>
        <v>0.79351136023103497</v>
      </c>
    </row>
    <row r="29" spans="1:14" x14ac:dyDescent="0.25">
      <c r="A29" s="43" t="s">
        <v>41</v>
      </c>
      <c r="B29" s="8" t="s">
        <v>5</v>
      </c>
      <c r="C29" s="50">
        <f>FBiH!C18</f>
        <v>6805</v>
      </c>
      <c r="D29" s="32">
        <f t="shared" si="0"/>
        <v>11.389502577492133</v>
      </c>
      <c r="E29" s="50">
        <f>FBiH!E18</f>
        <v>14721064</v>
      </c>
      <c r="F29" s="32">
        <f t="shared" si="1"/>
        <v>12.332464857193244</v>
      </c>
      <c r="G29" s="50">
        <f>FBiH!G18</f>
        <v>394</v>
      </c>
      <c r="H29" s="32">
        <f t="shared" si="2"/>
        <v>8.66647364332899E-3</v>
      </c>
      <c r="I29" s="50">
        <f>FBiH!I18</f>
        <v>1544580</v>
      </c>
      <c r="J29" s="32">
        <f t="shared" si="3"/>
        <v>3.6403448924660879</v>
      </c>
      <c r="K29" s="50">
        <f>FBiH!K18</f>
        <v>7199</v>
      </c>
      <c r="L29" s="32">
        <f t="shared" si="4"/>
        <v>10.747182204971262</v>
      </c>
      <c r="M29" s="50">
        <f>FBiH!M18</f>
        <v>16265644</v>
      </c>
      <c r="N29" s="32">
        <f t="shared" si="6"/>
        <v>10.053063723637095</v>
      </c>
    </row>
    <row r="30" spans="1:14" x14ac:dyDescent="0.25">
      <c r="A30" s="43" t="s">
        <v>42</v>
      </c>
      <c r="B30" s="8" t="s">
        <v>18</v>
      </c>
      <c r="C30" s="50">
        <f>RS!C22</f>
        <v>159</v>
      </c>
      <c r="D30" s="32">
        <f t="shared" si="0"/>
        <v>0.26611769431612775</v>
      </c>
      <c r="E30" s="50">
        <f>RS!E22</f>
        <v>382523.3</v>
      </c>
      <c r="F30" s="32">
        <f t="shared" si="1"/>
        <v>0.32045612696932696</v>
      </c>
      <c r="G30" s="50">
        <f>RS!G22</f>
        <v>0</v>
      </c>
      <c r="H30" s="32">
        <f t="shared" si="2"/>
        <v>0</v>
      </c>
      <c r="I30" s="50">
        <f>RS!I22</f>
        <v>0</v>
      </c>
      <c r="J30" s="32">
        <f t="shared" si="3"/>
        <v>0</v>
      </c>
      <c r="K30" s="50">
        <f>RS!K22</f>
        <v>159</v>
      </c>
      <c r="L30" s="32">
        <f t="shared" si="4"/>
        <v>0.23736657460625513</v>
      </c>
      <c r="M30" s="50">
        <f>RS!M22</f>
        <v>382523.3</v>
      </c>
      <c r="N30" s="32">
        <f t="shared" si="6"/>
        <v>0.23642046454944846</v>
      </c>
    </row>
    <row r="31" spans="1:14" x14ac:dyDescent="0.25">
      <c r="A31" s="43" t="s">
        <v>43</v>
      </c>
      <c r="B31" s="8" t="s">
        <v>17</v>
      </c>
      <c r="C31" s="50">
        <f>RS!C23</f>
        <v>815</v>
      </c>
      <c r="D31" s="32">
        <f t="shared" si="0"/>
        <v>1.3640623953939881</v>
      </c>
      <c r="E31" s="50">
        <f>RS!E23</f>
        <v>2007825.88</v>
      </c>
      <c r="F31" s="32">
        <f t="shared" si="1"/>
        <v>1.6820416040894257</v>
      </c>
      <c r="G31" s="50">
        <f>RS!G23</f>
        <v>0</v>
      </c>
      <c r="H31" s="32">
        <f t="shared" si="2"/>
        <v>0</v>
      </c>
      <c r="I31" s="50">
        <f>RS!I23</f>
        <v>0</v>
      </c>
      <c r="J31" s="32">
        <f t="shared" si="3"/>
        <v>0</v>
      </c>
      <c r="K31" s="50">
        <f>RS!K23</f>
        <v>815</v>
      </c>
      <c r="L31" s="32">
        <f t="shared" si="4"/>
        <v>1.2166903037993579</v>
      </c>
      <c r="M31" s="50">
        <f>RS!M23</f>
        <v>2007825.88</v>
      </c>
      <c r="N31" s="32">
        <f t="shared" si="6"/>
        <v>1.2409469626660785</v>
      </c>
    </row>
    <row r="32" spans="1:14" x14ac:dyDescent="0.25">
      <c r="A32" s="43" t="s">
        <v>44</v>
      </c>
      <c r="B32" s="8" t="s">
        <v>6</v>
      </c>
      <c r="C32" s="50">
        <f>FBiH!C19</f>
        <v>3395</v>
      </c>
      <c r="D32" s="32">
        <f t="shared" si="0"/>
        <v>5.6821985673160613</v>
      </c>
      <c r="E32" s="50">
        <f>FBiH!E19</f>
        <v>5895106</v>
      </c>
      <c r="F32" s="32">
        <f t="shared" si="1"/>
        <v>4.938582399643737</v>
      </c>
      <c r="G32" s="50">
        <f>FBiH!G19</f>
        <v>2031</v>
      </c>
      <c r="H32" s="32">
        <f t="shared" si="2"/>
        <v>4.4674131902541062E-2</v>
      </c>
      <c r="I32" s="50">
        <f>FBiH!I19</f>
        <v>3948112</v>
      </c>
      <c r="J32" s="32">
        <f t="shared" si="3"/>
        <v>9.3051116511181498</v>
      </c>
      <c r="K32" s="50">
        <f>FBiH!K19</f>
        <v>5426</v>
      </c>
      <c r="L32" s="32">
        <f t="shared" si="4"/>
        <v>8.1003209673807568</v>
      </c>
      <c r="M32" s="50">
        <f>FBiH!M19</f>
        <v>9843218</v>
      </c>
      <c r="N32" s="32">
        <f t="shared" si="6"/>
        <v>6.0836507794989041</v>
      </c>
    </row>
    <row r="33" spans="1:14" x14ac:dyDescent="0.25">
      <c r="A33" s="43" t="s">
        <v>45</v>
      </c>
      <c r="B33" s="8" t="s">
        <v>7</v>
      </c>
      <c r="C33" s="50">
        <f>FBiH!C20</f>
        <v>5344</v>
      </c>
      <c r="D33" s="32">
        <f t="shared" si="0"/>
        <v>8.9442324429269604</v>
      </c>
      <c r="E33" s="50">
        <f>FBiH!E20</f>
        <v>5617765</v>
      </c>
      <c r="F33" s="32">
        <f t="shared" si="1"/>
        <v>4.7062419834918323</v>
      </c>
      <c r="G33" s="50">
        <f>FBiH!G20</f>
        <v>1194</v>
      </c>
      <c r="H33" s="32">
        <f t="shared" si="2"/>
        <v>2.6263374441966535E-2</v>
      </c>
      <c r="I33" s="50">
        <f>FBiH!I20</f>
        <v>10333957</v>
      </c>
      <c r="J33" s="32">
        <f t="shared" si="3"/>
        <v>24.355596721383275</v>
      </c>
      <c r="K33" s="50">
        <f>FBiH!K20</f>
        <v>6538</v>
      </c>
      <c r="L33" s="32">
        <f t="shared" si="4"/>
        <v>9.760394118086138</v>
      </c>
      <c r="M33" s="50">
        <f>FBiH!M20</f>
        <v>15951722</v>
      </c>
      <c r="N33" s="32">
        <f t="shared" si="6"/>
        <v>9.8590426402879441</v>
      </c>
    </row>
    <row r="34" spans="1:14" x14ac:dyDescent="0.25">
      <c r="A34" s="43" t="s">
        <v>46</v>
      </c>
      <c r="B34" s="8" t="s">
        <v>58</v>
      </c>
      <c r="C34" s="50">
        <f>FBiH!C21</f>
        <v>44</v>
      </c>
      <c r="D34" s="32">
        <f t="shared" si="0"/>
        <v>7.3642632389368676E-2</v>
      </c>
      <c r="E34" s="50">
        <f>FBiH!E21</f>
        <v>70208</v>
      </c>
      <c r="F34" s="32">
        <f t="shared" si="1"/>
        <v>5.8816244036016915E-2</v>
      </c>
      <c r="G34" s="50">
        <f>FBiH!G21</f>
        <v>866</v>
      </c>
      <c r="H34" s="32">
        <f t="shared" si="2"/>
        <v>1.9048645114525142E-2</v>
      </c>
      <c r="I34" s="50">
        <f>FBiH!I21</f>
        <v>6813657</v>
      </c>
      <c r="J34" s="32">
        <f t="shared" si="3"/>
        <v>16.058774203321168</v>
      </c>
      <c r="K34" s="50">
        <f>FBiH!K21</f>
        <v>910</v>
      </c>
      <c r="L34" s="32">
        <f t="shared" si="4"/>
        <v>1.3585130999477495</v>
      </c>
      <c r="M34" s="50">
        <f>FBiH!M21</f>
        <v>6883865</v>
      </c>
      <c r="N34" s="32">
        <f t="shared" si="6"/>
        <v>4.2546076570909257</v>
      </c>
    </row>
    <row r="35" spans="1:14" x14ac:dyDescent="0.25">
      <c r="A35" s="43" t="s">
        <v>47</v>
      </c>
      <c r="B35" s="8" t="s">
        <v>22</v>
      </c>
      <c r="C35" s="50">
        <f>RS!C24</f>
        <v>2218</v>
      </c>
      <c r="D35" s="32">
        <f t="shared" si="0"/>
        <v>3.7122581509004484</v>
      </c>
      <c r="E35" s="50">
        <f>RS!E24</f>
        <v>5528374.1600000001</v>
      </c>
      <c r="F35" s="32">
        <f t="shared" si="1"/>
        <v>4.6313554540361501</v>
      </c>
      <c r="G35" s="50">
        <f>RS!G24</f>
        <v>218</v>
      </c>
      <c r="H35" s="32">
        <f t="shared" si="2"/>
        <v>4.7951554676287306E-3</v>
      </c>
      <c r="I35" s="50">
        <f>RS!I24</f>
        <v>1129683.1600000001</v>
      </c>
      <c r="J35" s="32">
        <f t="shared" si="3"/>
        <v>2.6624948669612132</v>
      </c>
      <c r="K35" s="50">
        <f>RS!K24</f>
        <v>2436</v>
      </c>
      <c r="L35" s="32">
        <f t="shared" si="4"/>
        <v>3.636635067552437</v>
      </c>
      <c r="M35" s="50">
        <f>RS!M24</f>
        <v>6658057.3200000003</v>
      </c>
      <c r="N35" s="32">
        <f t="shared" si="6"/>
        <v>4.115046075863237</v>
      </c>
    </row>
    <row r="36" spans="1:14" ht="15.75" thickBot="1" x14ac:dyDescent="0.3">
      <c r="A36" s="57"/>
      <c r="B36" s="58" t="s">
        <v>51</v>
      </c>
      <c r="C36" s="63">
        <f>SUM(C11:C35)</f>
        <v>59748</v>
      </c>
      <c r="D36" s="59">
        <f>SUM(D11:D23)</f>
        <v>61.516703487982859</v>
      </c>
      <c r="E36" s="63">
        <f>SUM(E11:E35)</f>
        <v>119368383.93999997</v>
      </c>
      <c r="F36" s="59">
        <f>SUM(F11:F23)</f>
        <v>63.022624405984743</v>
      </c>
      <c r="G36" s="63">
        <f>SUM(G11:G35)</f>
        <v>4546255.0999999996</v>
      </c>
      <c r="H36" s="59">
        <f>SUM(H11:H23)</f>
        <v>99.896552219430006</v>
      </c>
      <c r="I36" s="63">
        <f>SUM(I11:I35)</f>
        <v>42429496.260000005</v>
      </c>
      <c r="J36" s="60">
        <f>SUM(J11:J23)</f>
        <v>43.97767766475009</v>
      </c>
      <c r="K36" s="63">
        <f>SUM(K11:K35)</f>
        <v>66985</v>
      </c>
      <c r="L36" s="59">
        <f>SUM(L11:L23)</f>
        <v>58.653429872359496</v>
      </c>
      <c r="M36" s="63">
        <f>SUM(M11:M35)</f>
        <v>161797880.19999996</v>
      </c>
      <c r="N36" s="60">
        <f>SUM(N11:N23)</f>
        <v>58.028322283297776</v>
      </c>
    </row>
    <row r="39" spans="1:14" x14ac:dyDescent="0.25">
      <c r="B39" s="44" t="s">
        <v>61</v>
      </c>
    </row>
    <row r="40" spans="1:14" x14ac:dyDescent="0.25"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6"/>
      <c r="C42" s="9"/>
    </row>
    <row r="43" spans="1:14" x14ac:dyDescent="0.25">
      <c r="B43" s="46"/>
    </row>
    <row r="44" spans="1:14" x14ac:dyDescent="0.25">
      <c r="B44" s="46"/>
      <c r="C44" s="9"/>
      <c r="E44" s="38"/>
      <c r="F44" s="38"/>
    </row>
    <row r="45" spans="1:14" x14ac:dyDescent="0.25">
      <c r="B45" s="46"/>
      <c r="C45" s="9"/>
      <c r="D45" s="19"/>
      <c r="I45" s="9"/>
    </row>
    <row r="46" spans="1:14" x14ac:dyDescent="0.25">
      <c r="B46" s="46"/>
      <c r="C46" s="9"/>
      <c r="I46" s="9"/>
    </row>
    <row r="47" spans="1:14" x14ac:dyDescent="0.25">
      <c r="B47" s="46"/>
    </row>
    <row r="48" spans="1:14" x14ac:dyDescent="0.25">
      <c r="B48" s="46"/>
      <c r="C48" s="47"/>
      <c r="D48" s="47"/>
      <c r="E48" s="47"/>
      <c r="F48" s="47"/>
    </row>
    <row r="49" spans="2:6" x14ac:dyDescent="0.25">
      <c r="B49" s="46"/>
      <c r="C49" s="47"/>
      <c r="D49" s="47"/>
      <c r="E49" s="47"/>
      <c r="F49" s="47"/>
    </row>
    <row r="50" spans="2:6" x14ac:dyDescent="0.25">
      <c r="B50" s="46"/>
      <c r="C50" s="47"/>
      <c r="D50" s="48"/>
      <c r="E50" s="47"/>
      <c r="F50" s="47"/>
    </row>
    <row r="51" spans="2:6" x14ac:dyDescent="0.25">
      <c r="B51" s="46"/>
      <c r="C51" s="47"/>
      <c r="D51" s="47"/>
      <c r="E51" s="47"/>
      <c r="F51" s="47"/>
    </row>
    <row r="52" spans="2:6" x14ac:dyDescent="0.25">
      <c r="B52" s="46"/>
      <c r="C52" s="47"/>
      <c r="D52" s="47"/>
      <c r="E52" s="47"/>
      <c r="F52" s="47"/>
    </row>
    <row r="53" spans="2:6" x14ac:dyDescent="0.25">
      <c r="B53" s="46"/>
      <c r="C53" s="47"/>
      <c r="D53" s="47"/>
      <c r="E53" s="47"/>
      <c r="F53" s="47"/>
    </row>
    <row r="54" spans="2:6" x14ac:dyDescent="0.25">
      <c r="B54" s="46"/>
      <c r="C54" s="47"/>
      <c r="D54" s="47"/>
      <c r="E54" s="47"/>
      <c r="F54" s="47"/>
    </row>
    <row r="55" spans="2:6" x14ac:dyDescent="0.25">
      <c r="B55" s="46"/>
      <c r="C55" s="47"/>
      <c r="D55" s="47"/>
      <c r="E55" s="47"/>
      <c r="F55" s="47"/>
    </row>
    <row r="56" spans="2:6" x14ac:dyDescent="0.25">
      <c r="B56" s="46"/>
      <c r="C56" s="47"/>
      <c r="D56" s="47"/>
      <c r="E56" s="47"/>
      <c r="F56" s="47"/>
    </row>
    <row r="57" spans="2:6" x14ac:dyDescent="0.25">
      <c r="B57" s="46"/>
      <c r="C57" s="47"/>
      <c r="D57" s="47"/>
      <c r="E57" s="47"/>
      <c r="F57" s="47"/>
    </row>
    <row r="58" spans="2:6" x14ac:dyDescent="0.25">
      <c r="B58" s="46"/>
      <c r="C58" s="47"/>
      <c r="D58" s="47"/>
      <c r="E58" s="47"/>
      <c r="F58" s="47"/>
    </row>
    <row r="59" spans="2:6" x14ac:dyDescent="0.25">
      <c r="B59" s="46"/>
      <c r="C59" s="47"/>
      <c r="D59" s="47"/>
      <c r="E59" s="47"/>
      <c r="F59" s="47"/>
    </row>
    <row r="60" spans="2:6" x14ac:dyDescent="0.25">
      <c r="B60" s="46"/>
      <c r="C60" s="47"/>
      <c r="D60" s="47"/>
      <c r="E60" s="47"/>
      <c r="F60" s="47"/>
    </row>
    <row r="61" spans="2:6" x14ac:dyDescent="0.25">
      <c r="B61" s="46"/>
      <c r="C61" s="47"/>
      <c r="D61" s="47"/>
      <c r="E61" s="47"/>
      <c r="F61" s="47"/>
    </row>
    <row r="62" spans="2:6" x14ac:dyDescent="0.25">
      <c r="B62" s="46"/>
      <c r="C62" s="47"/>
      <c r="D62" s="47"/>
      <c r="E62" s="47"/>
      <c r="F62" s="47"/>
    </row>
    <row r="63" spans="2:6" x14ac:dyDescent="0.25">
      <c r="B63" s="46"/>
      <c r="C63" s="47"/>
      <c r="D63" s="47"/>
      <c r="E63" s="47"/>
      <c r="F63" s="47"/>
    </row>
    <row r="64" spans="2:6" x14ac:dyDescent="0.25">
      <c r="B64" s="46"/>
      <c r="C64" s="47"/>
      <c r="D64" s="47"/>
      <c r="E64" s="47"/>
      <c r="F64" s="47"/>
    </row>
    <row r="65" spans="2:6" x14ac:dyDescent="0.25">
      <c r="B65" s="46"/>
      <c r="C65" s="47"/>
      <c r="D65" s="47"/>
      <c r="E65" s="47"/>
      <c r="F65" s="47"/>
    </row>
    <row r="66" spans="2:6" x14ac:dyDescent="0.25">
      <c r="B66" s="46"/>
      <c r="C66" s="47"/>
      <c r="D66" s="47"/>
      <c r="E66" s="47"/>
      <c r="F66" s="47"/>
    </row>
    <row r="67" spans="2:6" x14ac:dyDescent="0.25">
      <c r="B67" s="46"/>
      <c r="C67" s="47"/>
      <c r="D67" s="47"/>
      <c r="E67" s="47"/>
      <c r="F67" s="47"/>
    </row>
    <row r="68" spans="2:6" x14ac:dyDescent="0.25">
      <c r="B68" s="46"/>
      <c r="C68" s="47"/>
      <c r="D68" s="47"/>
      <c r="E68" s="47"/>
      <c r="F68" s="47"/>
    </row>
    <row r="69" spans="2:6" x14ac:dyDescent="0.25">
      <c r="B69" s="46"/>
      <c r="C69" s="47"/>
      <c r="D69" s="47"/>
      <c r="E69" s="47"/>
      <c r="F69" s="47"/>
    </row>
    <row r="70" spans="2:6" x14ac:dyDescent="0.25">
      <c r="B70" s="46"/>
      <c r="C70" s="47"/>
      <c r="D70" s="47"/>
      <c r="E70" s="47"/>
      <c r="F70" s="47"/>
    </row>
    <row r="71" spans="2:6" x14ac:dyDescent="0.25">
      <c r="B71" s="46"/>
      <c r="C71" s="47"/>
      <c r="D71" s="47"/>
      <c r="E71" s="47"/>
      <c r="F71" s="47"/>
    </row>
    <row r="72" spans="2:6" x14ac:dyDescent="0.25">
      <c r="B72" s="46"/>
      <c r="C72" s="47"/>
      <c r="D72" s="47"/>
      <c r="E72" s="47"/>
      <c r="F72" s="47"/>
    </row>
    <row r="73" spans="2:6" x14ac:dyDescent="0.25">
      <c r="B73" s="46"/>
      <c r="C73" s="47"/>
      <c r="D73" s="47"/>
      <c r="E73" s="47"/>
      <c r="F73" s="47"/>
    </row>
    <row r="74" spans="2:6" x14ac:dyDescent="0.25">
      <c r="B74" s="46"/>
      <c r="C74" s="47"/>
      <c r="D74" s="47"/>
      <c r="E74" s="47"/>
      <c r="F74" s="47"/>
    </row>
    <row r="75" spans="2:6" x14ac:dyDescent="0.25">
      <c r="E75" s="45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1" t="s">
        <v>63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4" t="s">
        <v>65</v>
      </c>
      <c r="C8" s="69" t="s">
        <v>55</v>
      </c>
      <c r="D8" s="69"/>
      <c r="E8" s="70"/>
      <c r="F8" s="70"/>
      <c r="G8" s="69" t="s">
        <v>56</v>
      </c>
      <c r="H8" s="69"/>
      <c r="I8" s="69"/>
      <c r="J8" s="69"/>
      <c r="K8" s="69" t="s">
        <v>57</v>
      </c>
      <c r="L8" s="69"/>
      <c r="M8" s="69"/>
      <c r="N8" s="71"/>
    </row>
    <row r="9" spans="1:14" ht="19.5" customHeight="1" x14ac:dyDescent="0.25">
      <c r="A9" s="5"/>
      <c r="B9" s="65"/>
      <c r="C9" s="67" t="s">
        <v>48</v>
      </c>
      <c r="D9" s="67"/>
      <c r="E9" s="67" t="s">
        <v>21</v>
      </c>
      <c r="F9" s="67"/>
      <c r="G9" s="67" t="s">
        <v>48</v>
      </c>
      <c r="H9" s="67"/>
      <c r="I9" s="67" t="s">
        <v>21</v>
      </c>
      <c r="J9" s="67"/>
      <c r="K9" s="67" t="s">
        <v>48</v>
      </c>
      <c r="L9" s="67"/>
      <c r="M9" s="67" t="s">
        <v>21</v>
      </c>
      <c r="N9" s="68"/>
    </row>
    <row r="10" spans="1:14" ht="18.75" customHeight="1" thickBot="1" x14ac:dyDescent="0.3">
      <c r="A10" s="6"/>
      <c r="B10" s="66"/>
      <c r="C10" s="49" t="s">
        <v>60</v>
      </c>
      <c r="D10" s="55" t="s">
        <v>49</v>
      </c>
      <c r="E10" s="49" t="s">
        <v>60</v>
      </c>
      <c r="F10" s="7" t="s">
        <v>49</v>
      </c>
      <c r="G10" s="49" t="s">
        <v>60</v>
      </c>
      <c r="H10" s="55" t="s">
        <v>49</v>
      </c>
      <c r="I10" s="49" t="s">
        <v>60</v>
      </c>
      <c r="J10" s="7" t="s">
        <v>49</v>
      </c>
      <c r="K10" s="49" t="s">
        <v>60</v>
      </c>
      <c r="L10" s="55" t="s">
        <v>49</v>
      </c>
      <c r="M10" s="49" t="s">
        <v>60</v>
      </c>
      <c r="N10" s="11" t="s">
        <v>49</v>
      </c>
    </row>
    <row r="11" spans="1:14" x14ac:dyDescent="0.25">
      <c r="A11" s="43" t="s">
        <v>23</v>
      </c>
      <c r="B11" s="8" t="s">
        <v>50</v>
      </c>
      <c r="C11" s="51">
        <v>8667</v>
      </c>
      <c r="D11" s="32">
        <f t="shared" ref="D11:D21" si="0">C11/C$22*100</f>
        <v>18.844171939208142</v>
      </c>
      <c r="E11" s="52">
        <v>13203339</v>
      </c>
      <c r="F11" s="32">
        <f t="shared" ref="F11:F21" si="1">E11/E$22*100</f>
        <v>15.56261327557135</v>
      </c>
      <c r="G11" s="52">
        <v>332</v>
      </c>
      <c r="H11" s="20">
        <f t="shared" ref="H11:H21" si="2">G11/G$22*100</f>
        <v>5.3730377083670495</v>
      </c>
      <c r="I11" s="52">
        <v>1207161</v>
      </c>
      <c r="J11" s="32">
        <f t="shared" ref="J11:J21" si="3">I11/I$22*100</f>
        <v>3.2839022789880996</v>
      </c>
      <c r="K11" s="52">
        <f>C11+G11</f>
        <v>8999</v>
      </c>
      <c r="L11" s="20">
        <f t="shared" ref="L11:L21" si="4">K11/K$22*100</f>
        <v>17.248715786245494</v>
      </c>
      <c r="M11" s="52">
        <f>E11+I11</f>
        <v>14410500</v>
      </c>
      <c r="N11" s="32">
        <f t="shared" ref="N11:N21" si="5">M11/M$22*100</f>
        <v>11.850733309610758</v>
      </c>
    </row>
    <row r="12" spans="1:14" x14ac:dyDescent="0.25">
      <c r="A12" s="43" t="s">
        <v>24</v>
      </c>
      <c r="B12" s="8" t="s">
        <v>0</v>
      </c>
      <c r="C12" s="50">
        <v>6297</v>
      </c>
      <c r="D12" s="32">
        <f t="shared" si="0"/>
        <v>13.691213880373102</v>
      </c>
      <c r="E12" s="52">
        <v>9473704</v>
      </c>
      <c r="F12" s="32">
        <f t="shared" si="1"/>
        <v>11.166538376332941</v>
      </c>
      <c r="G12" s="52">
        <v>0</v>
      </c>
      <c r="H12" s="20">
        <f t="shared" si="2"/>
        <v>0</v>
      </c>
      <c r="I12" s="52">
        <v>0</v>
      </c>
      <c r="J12" s="32">
        <f t="shared" si="3"/>
        <v>0</v>
      </c>
      <c r="K12" s="52">
        <f t="shared" ref="K12:K21" si="6">C12+G12</f>
        <v>6297</v>
      </c>
      <c r="L12" s="20">
        <f t="shared" si="4"/>
        <v>12.069692555393697</v>
      </c>
      <c r="M12" s="52">
        <f t="shared" ref="M12:M21" si="7">E12+I12</f>
        <v>9473704</v>
      </c>
      <c r="N12" s="32">
        <f t="shared" si="5"/>
        <v>7.7908705151238804</v>
      </c>
    </row>
    <row r="13" spans="1:14" x14ac:dyDescent="0.25">
      <c r="A13" s="43" t="s">
        <v>25</v>
      </c>
      <c r="B13" s="8" t="s">
        <v>1</v>
      </c>
      <c r="C13" s="50">
        <v>843</v>
      </c>
      <c r="D13" s="32">
        <f t="shared" si="0"/>
        <v>1.8328876133324636</v>
      </c>
      <c r="E13" s="52">
        <v>1999980</v>
      </c>
      <c r="F13" s="32">
        <f t="shared" si="1"/>
        <v>2.3573518258432347</v>
      </c>
      <c r="G13" s="52">
        <v>0</v>
      </c>
      <c r="H13" s="20">
        <f t="shared" si="2"/>
        <v>0</v>
      </c>
      <c r="I13" s="54">
        <v>0</v>
      </c>
      <c r="J13" s="32">
        <f t="shared" si="3"/>
        <v>0</v>
      </c>
      <c r="K13" s="52">
        <f t="shared" si="6"/>
        <v>843</v>
      </c>
      <c r="L13" s="20">
        <f t="shared" si="4"/>
        <v>1.6158092463390326</v>
      </c>
      <c r="M13" s="52">
        <f t="shared" si="7"/>
        <v>1999980</v>
      </c>
      <c r="N13" s="32">
        <f t="shared" si="5"/>
        <v>1.6447194479411071</v>
      </c>
    </row>
    <row r="14" spans="1:14" x14ac:dyDescent="0.25">
      <c r="A14" s="43" t="s">
        <v>26</v>
      </c>
      <c r="B14" s="8" t="s">
        <v>20</v>
      </c>
      <c r="C14" s="50">
        <v>3720</v>
      </c>
      <c r="D14" s="32">
        <f t="shared" si="0"/>
        <v>8.088187332855</v>
      </c>
      <c r="E14" s="52">
        <v>8000295</v>
      </c>
      <c r="F14" s="32">
        <f t="shared" si="1"/>
        <v>9.4298493112603623</v>
      </c>
      <c r="G14" s="52">
        <v>0</v>
      </c>
      <c r="H14" s="20">
        <f t="shared" si="2"/>
        <v>0</v>
      </c>
      <c r="I14" s="52">
        <v>0</v>
      </c>
      <c r="J14" s="32">
        <f t="shared" si="3"/>
        <v>0</v>
      </c>
      <c r="K14" s="52">
        <f t="shared" si="6"/>
        <v>3720</v>
      </c>
      <c r="L14" s="20">
        <f t="shared" si="4"/>
        <v>7.1302614429195739</v>
      </c>
      <c r="M14" s="52">
        <f t="shared" si="7"/>
        <v>8000295</v>
      </c>
      <c r="N14" s="32">
        <f t="shared" si="5"/>
        <v>6.5791861797447977</v>
      </c>
    </row>
    <row r="15" spans="1:14" x14ac:dyDescent="0.25">
      <c r="A15" s="43" t="s">
        <v>27</v>
      </c>
      <c r="B15" s="8" t="s">
        <v>2</v>
      </c>
      <c r="C15" s="50">
        <v>3821</v>
      </c>
      <c r="D15" s="32">
        <f t="shared" si="0"/>
        <v>8.307785967429826</v>
      </c>
      <c r="E15" s="52">
        <v>8549178</v>
      </c>
      <c r="F15" s="32">
        <f t="shared" si="1"/>
        <v>10.076810951988927</v>
      </c>
      <c r="G15" s="52">
        <v>411</v>
      </c>
      <c r="H15" s="20">
        <f t="shared" si="2"/>
        <v>6.6515617413821007</v>
      </c>
      <c r="I15" s="54">
        <v>2928731</v>
      </c>
      <c r="J15" s="32">
        <f t="shared" si="3"/>
        <v>7.9671778705931491</v>
      </c>
      <c r="K15" s="52">
        <f t="shared" si="6"/>
        <v>4232</v>
      </c>
      <c r="L15" s="20">
        <f t="shared" si="4"/>
        <v>8.1116307597945259</v>
      </c>
      <c r="M15" s="52">
        <f t="shared" si="7"/>
        <v>11477909</v>
      </c>
      <c r="N15" s="32">
        <f t="shared" si="5"/>
        <v>9.43906446764381</v>
      </c>
    </row>
    <row r="16" spans="1:14" x14ac:dyDescent="0.25">
      <c r="A16" s="43" t="s">
        <v>28</v>
      </c>
      <c r="B16" s="8" t="s">
        <v>3</v>
      </c>
      <c r="C16" s="50">
        <v>5711</v>
      </c>
      <c r="D16" s="32">
        <f t="shared" si="0"/>
        <v>12.41710695105777</v>
      </c>
      <c r="E16" s="52">
        <v>12577343</v>
      </c>
      <c r="F16" s="32">
        <f t="shared" si="1"/>
        <v>14.824759490248216</v>
      </c>
      <c r="G16" s="52">
        <v>0</v>
      </c>
      <c r="H16" s="20">
        <f t="shared" si="2"/>
        <v>0</v>
      </c>
      <c r="I16" s="52">
        <v>0</v>
      </c>
      <c r="J16" s="32">
        <f t="shared" si="3"/>
        <v>0</v>
      </c>
      <c r="K16" s="52">
        <f t="shared" si="6"/>
        <v>5711</v>
      </c>
      <c r="L16" s="20">
        <f t="shared" si="4"/>
        <v>10.946484704439163</v>
      </c>
      <c r="M16" s="52">
        <f t="shared" si="7"/>
        <v>12577343</v>
      </c>
      <c r="N16" s="32">
        <f t="shared" si="5"/>
        <v>10.343203749800473</v>
      </c>
    </row>
    <row r="17" spans="1:20" x14ac:dyDescent="0.25">
      <c r="A17" s="43" t="s">
        <v>29</v>
      </c>
      <c r="B17" s="8" t="s">
        <v>4</v>
      </c>
      <c r="C17" s="51">
        <v>1346</v>
      </c>
      <c r="D17" s="32">
        <f t="shared" si="0"/>
        <v>2.926532298393234</v>
      </c>
      <c r="E17" s="52">
        <v>4732133</v>
      </c>
      <c r="F17" s="32">
        <f t="shared" si="1"/>
        <v>5.5777069609111214</v>
      </c>
      <c r="G17" s="52">
        <v>951</v>
      </c>
      <c r="H17" s="20">
        <f t="shared" si="2"/>
        <v>15.390839941738147</v>
      </c>
      <c r="I17" s="52">
        <v>9983757</v>
      </c>
      <c r="J17" s="32">
        <f t="shared" si="3"/>
        <v>27.159328677088968</v>
      </c>
      <c r="K17" s="52">
        <f t="shared" si="6"/>
        <v>2297</v>
      </c>
      <c r="L17" s="20">
        <f t="shared" si="4"/>
        <v>4.4027447673081346</v>
      </c>
      <c r="M17" s="52">
        <f t="shared" si="7"/>
        <v>14715890</v>
      </c>
      <c r="N17" s="32">
        <f t="shared" si="5"/>
        <v>12.101876257143603</v>
      </c>
    </row>
    <row r="18" spans="1:20" x14ac:dyDescent="0.25">
      <c r="A18" s="43" t="s">
        <v>30</v>
      </c>
      <c r="B18" s="8" t="s">
        <v>5</v>
      </c>
      <c r="C18" s="50">
        <v>6805</v>
      </c>
      <c r="D18" s="32">
        <f t="shared" si="0"/>
        <v>14.795729784967277</v>
      </c>
      <c r="E18" s="52">
        <v>14721064</v>
      </c>
      <c r="F18" s="32">
        <f t="shared" si="1"/>
        <v>17.351537064748204</v>
      </c>
      <c r="G18" s="52">
        <v>394</v>
      </c>
      <c r="H18" s="20">
        <f t="shared" si="2"/>
        <v>6.3764363165560765</v>
      </c>
      <c r="I18" s="52">
        <v>1544580</v>
      </c>
      <c r="J18" s="32">
        <f t="shared" si="3"/>
        <v>4.201800573477307</v>
      </c>
      <c r="K18" s="52">
        <f t="shared" si="6"/>
        <v>7199</v>
      </c>
      <c r="L18" s="20">
        <f t="shared" si="4"/>
        <v>13.798589281606993</v>
      </c>
      <c r="M18" s="52">
        <f t="shared" si="7"/>
        <v>16265644</v>
      </c>
      <c r="N18" s="32">
        <f t="shared" si="5"/>
        <v>13.376344273486026</v>
      </c>
    </row>
    <row r="19" spans="1:20" x14ac:dyDescent="0.25">
      <c r="A19" s="43" t="s">
        <v>31</v>
      </c>
      <c r="B19" s="8" t="s">
        <v>6</v>
      </c>
      <c r="C19" s="50">
        <v>3395</v>
      </c>
      <c r="D19" s="32">
        <f t="shared" si="0"/>
        <v>7.3815580631835287</v>
      </c>
      <c r="E19" s="52">
        <v>5895106</v>
      </c>
      <c r="F19" s="32">
        <f t="shared" si="1"/>
        <v>6.948488931209015</v>
      </c>
      <c r="G19" s="52">
        <v>2031</v>
      </c>
      <c r="H19" s="20">
        <f t="shared" si="2"/>
        <v>32.869396342450237</v>
      </c>
      <c r="I19" s="52">
        <v>3948112</v>
      </c>
      <c r="J19" s="32">
        <f t="shared" si="3"/>
        <v>10.740252538394021</v>
      </c>
      <c r="K19" s="52">
        <f t="shared" si="6"/>
        <v>5426</v>
      </c>
      <c r="L19" s="20">
        <f t="shared" si="4"/>
        <v>10.400214674538066</v>
      </c>
      <c r="M19" s="52">
        <f t="shared" si="7"/>
        <v>9843218</v>
      </c>
      <c r="N19" s="32">
        <f t="shared" si="5"/>
        <v>8.0947469849318345</v>
      </c>
    </row>
    <row r="20" spans="1:20" x14ac:dyDescent="0.25">
      <c r="A20" s="43" t="s">
        <v>32</v>
      </c>
      <c r="B20" s="8" t="s">
        <v>7</v>
      </c>
      <c r="C20" s="50">
        <v>5344</v>
      </c>
      <c r="D20" s="32">
        <f t="shared" si="0"/>
        <v>11.619159437305678</v>
      </c>
      <c r="E20" s="52">
        <v>5617765</v>
      </c>
      <c r="F20" s="32">
        <f t="shared" si="1"/>
        <v>6.6215905058591682</v>
      </c>
      <c r="G20" s="52">
        <v>1194</v>
      </c>
      <c r="H20" s="20">
        <f t="shared" si="2"/>
        <v>19.323515131898368</v>
      </c>
      <c r="I20" s="52">
        <v>10333957</v>
      </c>
      <c r="J20" s="32">
        <f t="shared" si="3"/>
        <v>28.111995784543264</v>
      </c>
      <c r="K20" s="52">
        <f t="shared" si="6"/>
        <v>6538</v>
      </c>
      <c r="L20" s="20">
        <f t="shared" si="4"/>
        <v>12.531626159625853</v>
      </c>
      <c r="M20" s="52">
        <f t="shared" si="7"/>
        <v>15951722</v>
      </c>
      <c r="N20" s="32">
        <f t="shared" si="5"/>
        <v>13.118184882623835</v>
      </c>
    </row>
    <row r="21" spans="1:20" x14ac:dyDescent="0.25">
      <c r="A21" s="43" t="s">
        <v>33</v>
      </c>
      <c r="B21" s="8" t="s">
        <v>58</v>
      </c>
      <c r="C21" s="50">
        <v>44</v>
      </c>
      <c r="D21" s="32">
        <f t="shared" si="0"/>
        <v>9.5666731893983864E-2</v>
      </c>
      <c r="E21" s="21">
        <v>70208</v>
      </c>
      <c r="F21" s="32">
        <f t="shared" si="1"/>
        <v>8.2753306027461185E-2</v>
      </c>
      <c r="G21" s="52">
        <v>866</v>
      </c>
      <c r="H21" s="20">
        <f t="shared" si="2"/>
        <v>14.015212817608028</v>
      </c>
      <c r="I21" s="52">
        <v>6813657</v>
      </c>
      <c r="J21" s="32">
        <f t="shared" si="3"/>
        <v>18.535542276915194</v>
      </c>
      <c r="K21" s="52">
        <f t="shared" si="6"/>
        <v>910</v>
      </c>
      <c r="L21" s="20">
        <f t="shared" si="4"/>
        <v>1.7442306217894654</v>
      </c>
      <c r="M21" s="52">
        <f t="shared" si="7"/>
        <v>6883865</v>
      </c>
      <c r="N21" s="32">
        <f t="shared" si="5"/>
        <v>5.661069931949875</v>
      </c>
    </row>
    <row r="22" spans="1:20" ht="15.75" thickBot="1" x14ac:dyDescent="0.3">
      <c r="A22" s="57"/>
      <c r="B22" s="58" t="s">
        <v>51</v>
      </c>
      <c r="C22" s="63">
        <f t="shared" ref="C22:N22" si="8">SUM(C11:C21)</f>
        <v>45993</v>
      </c>
      <c r="D22" s="59">
        <f t="shared" si="8"/>
        <v>100.00000000000001</v>
      </c>
      <c r="E22" s="63">
        <f t="shared" si="8"/>
        <v>84840115</v>
      </c>
      <c r="F22" s="59">
        <f t="shared" si="8"/>
        <v>99.999999999999986</v>
      </c>
      <c r="G22" s="63">
        <f t="shared" si="8"/>
        <v>6179</v>
      </c>
      <c r="H22" s="59">
        <f t="shared" si="8"/>
        <v>100.00000000000001</v>
      </c>
      <c r="I22" s="63">
        <f t="shared" si="8"/>
        <v>36759955</v>
      </c>
      <c r="J22" s="60">
        <f t="shared" si="8"/>
        <v>100.00000000000001</v>
      </c>
      <c r="K22" s="63">
        <f t="shared" si="8"/>
        <v>52172</v>
      </c>
      <c r="L22" s="59">
        <f t="shared" si="8"/>
        <v>100.00000000000001</v>
      </c>
      <c r="M22" s="63">
        <f>SUM(M11:M21)</f>
        <v>121600070</v>
      </c>
      <c r="N22" s="60">
        <f t="shared" si="8"/>
        <v>100</v>
      </c>
    </row>
    <row r="23" spans="1:20" x14ac:dyDescent="0.25">
      <c r="M23" s="9"/>
    </row>
    <row r="25" spans="1:20" x14ac:dyDescent="0.25">
      <c r="B25" t="s">
        <v>52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s="25"/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15"/>
      <c r="D27" s="15"/>
      <c r="E27" s="17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15"/>
      <c r="D28" s="15"/>
      <c r="E28" s="17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15"/>
      <c r="D29" s="15"/>
      <c r="E29" s="17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15"/>
      <c r="D30" s="15"/>
      <c r="E30" s="1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15"/>
      <c r="D31" s="15"/>
      <c r="E31" s="1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15"/>
      <c r="D32" s="15"/>
      <c r="E32" s="1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15"/>
      <c r="D33" s="15"/>
      <c r="E33" s="1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15"/>
      <c r="D34" s="15"/>
      <c r="E34" s="1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15"/>
      <c r="D35" s="15"/>
      <c r="E35" s="17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15"/>
      <c r="D36" s="15"/>
      <c r="E36" s="17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15"/>
      <c r="D37" s="15"/>
      <c r="E37" s="17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27:F39 L27:L29 K41:L47 R26:T26 E12:E1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1" t="s">
        <v>64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4" t="s">
        <v>65</v>
      </c>
      <c r="C8" s="69" t="s">
        <v>55</v>
      </c>
      <c r="D8" s="69"/>
      <c r="E8" s="70"/>
      <c r="F8" s="70"/>
      <c r="G8" s="69" t="s">
        <v>56</v>
      </c>
      <c r="H8" s="69"/>
      <c r="I8" s="69"/>
      <c r="J8" s="69"/>
      <c r="K8" s="69" t="s">
        <v>57</v>
      </c>
      <c r="L8" s="69"/>
      <c r="M8" s="69"/>
      <c r="N8" s="71"/>
    </row>
    <row r="9" spans="1:14" ht="19.5" customHeight="1" x14ac:dyDescent="0.25">
      <c r="A9" s="5"/>
      <c r="B9" s="65"/>
      <c r="C9" s="67" t="s">
        <v>48</v>
      </c>
      <c r="D9" s="67"/>
      <c r="E9" s="67" t="s">
        <v>21</v>
      </c>
      <c r="F9" s="67"/>
      <c r="G9" s="67" t="s">
        <v>48</v>
      </c>
      <c r="H9" s="67"/>
      <c r="I9" s="67" t="s">
        <v>21</v>
      </c>
      <c r="J9" s="67"/>
      <c r="K9" s="67" t="s">
        <v>48</v>
      </c>
      <c r="L9" s="67"/>
      <c r="M9" s="67" t="s">
        <v>21</v>
      </c>
      <c r="N9" s="68"/>
    </row>
    <row r="10" spans="1:14" ht="18.75" customHeight="1" thickBot="1" x14ac:dyDescent="0.3">
      <c r="A10" s="6"/>
      <c r="B10" s="66"/>
      <c r="C10" s="49" t="s">
        <v>60</v>
      </c>
      <c r="D10" s="55" t="s">
        <v>49</v>
      </c>
      <c r="E10" s="49" t="s">
        <v>60</v>
      </c>
      <c r="F10" s="7" t="s">
        <v>49</v>
      </c>
      <c r="G10" s="49" t="s">
        <v>60</v>
      </c>
      <c r="H10" s="55" t="s">
        <v>49</v>
      </c>
      <c r="I10" s="49" t="s">
        <v>60</v>
      </c>
      <c r="J10" s="7" t="s">
        <v>49</v>
      </c>
      <c r="K10" s="49" t="s">
        <v>60</v>
      </c>
      <c r="L10" s="55" t="s">
        <v>49</v>
      </c>
      <c r="M10" s="49" t="s">
        <v>60</v>
      </c>
      <c r="N10" s="11" t="s">
        <v>49</v>
      </c>
    </row>
    <row r="11" spans="1:14" x14ac:dyDescent="0.25">
      <c r="A11" s="56" t="s">
        <v>23</v>
      </c>
      <c r="B11" s="10" t="s">
        <v>9</v>
      </c>
      <c r="C11" s="51">
        <v>1044</v>
      </c>
      <c r="D11" s="32">
        <f>C11/C$25*100</f>
        <v>7.5899672846237731</v>
      </c>
      <c r="E11" s="51">
        <v>3073580.64</v>
      </c>
      <c r="F11" s="32">
        <f t="shared" ref="F11:F24" si="0">E11/E$25*100</f>
        <v>8.9016354840753298</v>
      </c>
      <c r="G11" s="52">
        <v>0</v>
      </c>
      <c r="H11" s="20">
        <f t="shared" ref="H11:H24" si="1">G11/G$25*100</f>
        <v>0</v>
      </c>
      <c r="I11" s="52">
        <v>0</v>
      </c>
      <c r="J11" s="32">
        <f t="shared" ref="J11:J24" si="2">I11/I$25*100</f>
        <v>0</v>
      </c>
      <c r="K11" s="52">
        <f>C11+G11</f>
        <v>1044</v>
      </c>
      <c r="L11" s="20">
        <f t="shared" ref="L11:L24" si="3">K11/K$25*100</f>
        <v>7.0478633632619996</v>
      </c>
      <c r="M11" s="52">
        <f>E11+I11</f>
        <v>3073580.64</v>
      </c>
      <c r="N11" s="32">
        <f>M11/M$25*100</f>
        <v>7.6461394904541375</v>
      </c>
    </row>
    <row r="12" spans="1:14" x14ac:dyDescent="0.25">
      <c r="A12" s="56" t="s">
        <v>24</v>
      </c>
      <c r="B12" s="10" t="s">
        <v>10</v>
      </c>
      <c r="C12" s="50">
        <v>1600</v>
      </c>
      <c r="D12" s="32">
        <f t="shared" ref="D12:D24" si="4">C12/C$25*100</f>
        <v>11.632133769538349</v>
      </c>
      <c r="E12" s="50">
        <v>3880759.2199999997</v>
      </c>
      <c r="F12" s="32">
        <f t="shared" si="0"/>
        <v>11.23936802839326</v>
      </c>
      <c r="G12" s="52">
        <v>0</v>
      </c>
      <c r="H12" s="20">
        <f t="shared" si="1"/>
        <v>0</v>
      </c>
      <c r="I12" s="52">
        <v>0</v>
      </c>
      <c r="J12" s="32">
        <f t="shared" si="2"/>
        <v>0</v>
      </c>
      <c r="K12" s="52">
        <f t="shared" ref="K12:M24" si="5">C12+G12</f>
        <v>1600</v>
      </c>
      <c r="L12" s="20">
        <f t="shared" si="3"/>
        <v>10.801323162087357</v>
      </c>
      <c r="M12" s="52">
        <f t="shared" si="5"/>
        <v>3880759.2199999997</v>
      </c>
      <c r="N12" s="32">
        <f t="shared" ref="N12:N24" si="6">M12/M$25*100</f>
        <v>9.6541557878195086</v>
      </c>
    </row>
    <row r="13" spans="1:14" x14ac:dyDescent="0.25">
      <c r="A13" s="56" t="s">
        <v>25</v>
      </c>
      <c r="B13" s="10" t="s">
        <v>11</v>
      </c>
      <c r="C13" s="50">
        <v>2199</v>
      </c>
      <c r="D13" s="32">
        <f t="shared" si="4"/>
        <v>15.986913849509268</v>
      </c>
      <c r="E13" s="52">
        <v>5363332.9799999995</v>
      </c>
      <c r="F13" s="32">
        <f t="shared" si="0"/>
        <v>15.533164982350836</v>
      </c>
      <c r="G13" s="52">
        <v>0</v>
      </c>
      <c r="H13" s="20">
        <f t="shared" si="1"/>
        <v>0</v>
      </c>
      <c r="I13" s="54">
        <v>0</v>
      </c>
      <c r="J13" s="32">
        <f t="shared" si="2"/>
        <v>0</v>
      </c>
      <c r="K13" s="52">
        <f t="shared" si="5"/>
        <v>2199</v>
      </c>
      <c r="L13" s="20">
        <f t="shared" si="3"/>
        <v>14.845068520893809</v>
      </c>
      <c r="M13" s="52">
        <f t="shared" si="5"/>
        <v>5363332.9799999995</v>
      </c>
      <c r="N13" s="32">
        <f t="shared" si="6"/>
        <v>13.34235112140512</v>
      </c>
    </row>
    <row r="14" spans="1:14" x14ac:dyDescent="0.25">
      <c r="A14" s="56" t="s">
        <v>26</v>
      </c>
      <c r="B14" s="10" t="s">
        <v>19</v>
      </c>
      <c r="C14" s="50">
        <v>612</v>
      </c>
      <c r="D14" s="32">
        <f t="shared" si="4"/>
        <v>4.4492911668484192</v>
      </c>
      <c r="E14" s="52">
        <v>1580902.35</v>
      </c>
      <c r="F14" s="32">
        <f t="shared" si="0"/>
        <v>4.5785740164012987</v>
      </c>
      <c r="G14" s="52">
        <v>0</v>
      </c>
      <c r="H14" s="20">
        <f t="shared" si="1"/>
        <v>0</v>
      </c>
      <c r="I14" s="52">
        <v>0</v>
      </c>
      <c r="J14" s="32">
        <f t="shared" si="2"/>
        <v>0</v>
      </c>
      <c r="K14" s="52">
        <f>C14+G14</f>
        <v>612</v>
      </c>
      <c r="L14" s="20">
        <f t="shared" si="3"/>
        <v>4.1315061094984138</v>
      </c>
      <c r="M14" s="52">
        <f t="shared" si="5"/>
        <v>1580902.35</v>
      </c>
      <c r="N14" s="32">
        <f t="shared" si="6"/>
        <v>3.9328071408228116</v>
      </c>
    </row>
    <row r="15" spans="1:14" x14ac:dyDescent="0.25">
      <c r="A15" s="56" t="s">
        <v>27</v>
      </c>
      <c r="B15" s="10" t="s">
        <v>13</v>
      </c>
      <c r="C15" s="50">
        <v>619</v>
      </c>
      <c r="D15" s="32">
        <f t="shared" si="4"/>
        <v>4.5001817520901488</v>
      </c>
      <c r="E15" s="52">
        <v>1906726.1099999999</v>
      </c>
      <c r="F15" s="32">
        <f t="shared" si="0"/>
        <v>5.5222175004293748</v>
      </c>
      <c r="G15">
        <v>840</v>
      </c>
      <c r="H15" s="20">
        <f t="shared" si="1"/>
        <v>79.395085066162579</v>
      </c>
      <c r="I15" s="52">
        <v>4539858.0999999996</v>
      </c>
      <c r="J15" s="32">
        <f t="shared" si="2"/>
        <v>80.074522643124752</v>
      </c>
      <c r="K15" s="52">
        <f t="shared" ref="K15:K18" si="7">C15+G15</f>
        <v>1459</v>
      </c>
      <c r="L15" s="20">
        <f t="shared" si="3"/>
        <v>9.8494565584284075</v>
      </c>
      <c r="M15" s="52">
        <f t="shared" si="5"/>
        <v>6446584.209999999</v>
      </c>
      <c r="N15" s="32">
        <f t="shared" si="6"/>
        <v>16.037152715348661</v>
      </c>
    </row>
    <row r="16" spans="1:14" x14ac:dyDescent="0.25">
      <c r="A16" s="56" t="s">
        <v>28</v>
      </c>
      <c r="B16" s="10" t="s">
        <v>14</v>
      </c>
      <c r="C16" s="50">
        <v>276</v>
      </c>
      <c r="D16" s="32">
        <f t="shared" si="4"/>
        <v>2.0065430752453652</v>
      </c>
      <c r="E16" s="52">
        <v>887814.97</v>
      </c>
      <c r="F16" s="32">
        <f t="shared" si="0"/>
        <v>2.5712698529508153</v>
      </c>
      <c r="G16" s="52">
        <v>0</v>
      </c>
      <c r="H16" s="20">
        <f t="shared" si="1"/>
        <v>0</v>
      </c>
      <c r="I16" s="52">
        <v>0</v>
      </c>
      <c r="J16" s="32">
        <f t="shared" si="2"/>
        <v>0</v>
      </c>
      <c r="K16" s="52">
        <f t="shared" si="7"/>
        <v>276</v>
      </c>
      <c r="L16" s="20">
        <f t="shared" si="3"/>
        <v>1.8632282454600686</v>
      </c>
      <c r="M16" s="52">
        <f t="shared" si="5"/>
        <v>887814.97</v>
      </c>
      <c r="N16" s="32">
        <f t="shared" si="6"/>
        <v>2.2086152593456454</v>
      </c>
    </row>
    <row r="17" spans="1:14" x14ac:dyDescent="0.25">
      <c r="A17" s="56" t="s">
        <v>29</v>
      </c>
      <c r="B17" s="10" t="s">
        <v>15</v>
      </c>
      <c r="C17" s="51">
        <v>943</v>
      </c>
      <c r="D17" s="32">
        <f t="shared" si="4"/>
        <v>6.8556888404216645</v>
      </c>
      <c r="E17" s="52">
        <v>2044645.99</v>
      </c>
      <c r="F17" s="32">
        <f t="shared" si="0"/>
        <v>5.9216579711916486</v>
      </c>
      <c r="G17" s="52">
        <v>0</v>
      </c>
      <c r="H17" s="20">
        <f t="shared" si="1"/>
        <v>0</v>
      </c>
      <c r="I17" s="52">
        <v>0</v>
      </c>
      <c r="J17" s="32">
        <f t="shared" si="2"/>
        <v>0</v>
      </c>
      <c r="K17" s="52">
        <f t="shared" si="7"/>
        <v>943</v>
      </c>
      <c r="L17" s="20">
        <f t="shared" si="3"/>
        <v>6.3660298386552352</v>
      </c>
      <c r="M17" s="52">
        <f t="shared" si="5"/>
        <v>2044645.99</v>
      </c>
      <c r="N17" s="32">
        <f t="shared" si="6"/>
        <v>5.0864611276760554</v>
      </c>
    </row>
    <row r="18" spans="1:14" x14ac:dyDescent="0.25">
      <c r="A18" s="56" t="s">
        <v>30</v>
      </c>
      <c r="B18" s="10" t="s">
        <v>16</v>
      </c>
      <c r="C18" s="50">
        <v>728</v>
      </c>
      <c r="D18" s="32">
        <f t="shared" si="4"/>
        <v>5.2926208651399493</v>
      </c>
      <c r="E18" s="52">
        <v>2161243.0699999998</v>
      </c>
      <c r="F18" s="32">
        <f t="shared" si="0"/>
        <v>6.25934382565082</v>
      </c>
      <c r="G18" s="52">
        <v>0</v>
      </c>
      <c r="H18" s="20">
        <f t="shared" si="1"/>
        <v>0</v>
      </c>
      <c r="I18" s="52">
        <v>0</v>
      </c>
      <c r="J18" s="32">
        <f t="shared" si="2"/>
        <v>0</v>
      </c>
      <c r="K18" s="52">
        <f t="shared" si="7"/>
        <v>728</v>
      </c>
      <c r="L18" s="20">
        <f t="shared" si="3"/>
        <v>4.9146020387497469</v>
      </c>
      <c r="M18" s="52">
        <f t="shared" si="5"/>
        <v>2161243.0699999998</v>
      </c>
      <c r="N18" s="32">
        <f t="shared" si="6"/>
        <v>5.3765194154780112</v>
      </c>
    </row>
    <row r="19" spans="1:14" x14ac:dyDescent="0.25">
      <c r="A19" s="56" t="s">
        <v>31</v>
      </c>
      <c r="B19" s="10" t="s">
        <v>8</v>
      </c>
      <c r="C19" s="50">
        <v>1552</v>
      </c>
      <c r="D19" s="32">
        <f t="shared" si="4"/>
        <v>11.2831697564522</v>
      </c>
      <c r="E19" s="52">
        <v>3199458.99</v>
      </c>
      <c r="F19" s="32">
        <f t="shared" si="0"/>
        <v>9.2662015450578235</v>
      </c>
      <c r="G19" s="52">
        <v>0</v>
      </c>
      <c r="H19" s="20">
        <f t="shared" si="1"/>
        <v>0</v>
      </c>
      <c r="I19" s="52">
        <v>0</v>
      </c>
      <c r="J19" s="32">
        <f t="shared" si="2"/>
        <v>0</v>
      </c>
      <c r="K19" s="52">
        <f t="shared" si="5"/>
        <v>1552</v>
      </c>
      <c r="L19" s="20">
        <f t="shared" si="3"/>
        <v>10.477283467224735</v>
      </c>
      <c r="M19" s="52">
        <f t="shared" si="5"/>
        <v>3199458.99</v>
      </c>
      <c r="N19" s="32">
        <f t="shared" si="6"/>
        <v>7.9592867722928879</v>
      </c>
    </row>
    <row r="20" spans="1:14" x14ac:dyDescent="0.25">
      <c r="A20" s="56" t="s">
        <v>32</v>
      </c>
      <c r="B20" s="10" t="s">
        <v>12</v>
      </c>
      <c r="C20" s="50">
        <v>502</v>
      </c>
      <c r="D20" s="32">
        <f t="shared" si="4"/>
        <v>3.6495819701926573</v>
      </c>
      <c r="E20" s="52">
        <v>1227196.72</v>
      </c>
      <c r="F20" s="32">
        <f t="shared" si="0"/>
        <v>3.5541796842827766</v>
      </c>
      <c r="G20" s="52">
        <v>0</v>
      </c>
      <c r="H20" s="20">
        <f t="shared" si="1"/>
        <v>0</v>
      </c>
      <c r="I20" s="52">
        <v>0</v>
      </c>
      <c r="J20" s="32">
        <f t="shared" si="2"/>
        <v>0</v>
      </c>
      <c r="K20" s="52">
        <f t="shared" si="5"/>
        <v>502</v>
      </c>
      <c r="L20" s="20">
        <f t="shared" si="3"/>
        <v>3.3889151421049077</v>
      </c>
      <c r="M20" s="52">
        <f t="shared" si="5"/>
        <v>1227196.72</v>
      </c>
      <c r="N20" s="32">
        <f t="shared" si="6"/>
        <v>3.0528944584150515</v>
      </c>
    </row>
    <row r="21" spans="1:14" x14ac:dyDescent="0.25">
      <c r="A21" s="56" t="s">
        <v>33</v>
      </c>
      <c r="B21" s="10" t="s">
        <v>54</v>
      </c>
      <c r="C21" s="50">
        <v>488</v>
      </c>
      <c r="D21" s="32">
        <f t="shared" si="4"/>
        <v>3.5478007997091963</v>
      </c>
      <c r="E21" s="21">
        <v>1283884.56</v>
      </c>
      <c r="F21" s="32">
        <f t="shared" si="0"/>
        <v>3.7183577382086974</v>
      </c>
      <c r="G21" s="52">
        <v>0</v>
      </c>
      <c r="H21" s="20">
        <f t="shared" si="1"/>
        <v>0</v>
      </c>
      <c r="I21" s="52">
        <v>0</v>
      </c>
      <c r="J21" s="32">
        <f t="shared" si="2"/>
        <v>0</v>
      </c>
      <c r="K21" s="52">
        <f t="shared" si="5"/>
        <v>488</v>
      </c>
      <c r="L21" s="20">
        <f t="shared" si="3"/>
        <v>3.2944035644366432</v>
      </c>
      <c r="M21" s="52">
        <f t="shared" si="5"/>
        <v>1283884.56</v>
      </c>
      <c r="N21" s="32">
        <f t="shared" si="6"/>
        <v>3.1939166676298218</v>
      </c>
    </row>
    <row r="22" spans="1:14" x14ac:dyDescent="0.25">
      <c r="A22" s="56" t="s">
        <v>34</v>
      </c>
      <c r="B22" s="10" t="s">
        <v>18</v>
      </c>
      <c r="C22" s="50">
        <v>159</v>
      </c>
      <c r="D22" s="32">
        <f t="shared" si="4"/>
        <v>1.1559432933478735</v>
      </c>
      <c r="E22" s="52">
        <v>382523.3</v>
      </c>
      <c r="F22" s="32">
        <f t="shared" si="0"/>
        <v>1.1078554232322311</v>
      </c>
      <c r="G22" s="52">
        <v>0</v>
      </c>
      <c r="H22" s="20">
        <f t="shared" si="1"/>
        <v>0</v>
      </c>
      <c r="I22" s="52">
        <v>0</v>
      </c>
      <c r="J22" s="32">
        <f t="shared" si="2"/>
        <v>0</v>
      </c>
      <c r="K22" s="52">
        <f t="shared" si="5"/>
        <v>159</v>
      </c>
      <c r="L22" s="20">
        <f t="shared" si="3"/>
        <v>1.0733814892324309</v>
      </c>
      <c r="M22" s="52">
        <f t="shared" si="5"/>
        <v>382523.3</v>
      </c>
      <c r="N22" s="32">
        <f t="shared" si="6"/>
        <v>0.95160233380076031</v>
      </c>
    </row>
    <row r="23" spans="1:14" x14ac:dyDescent="0.25">
      <c r="A23" s="56" t="s">
        <v>35</v>
      </c>
      <c r="B23" s="10" t="s">
        <v>17</v>
      </c>
      <c r="C23" s="50">
        <v>815</v>
      </c>
      <c r="D23" s="32">
        <f t="shared" si="4"/>
        <v>5.925118138858597</v>
      </c>
      <c r="E23" s="52">
        <v>2007825.88</v>
      </c>
      <c r="F23" s="32">
        <f t="shared" si="0"/>
        <v>5.8150203923892398</v>
      </c>
      <c r="G23" s="52">
        <v>0</v>
      </c>
      <c r="H23" s="20">
        <f t="shared" si="1"/>
        <v>0</v>
      </c>
      <c r="I23" s="52">
        <v>0</v>
      </c>
      <c r="J23" s="32">
        <f t="shared" si="2"/>
        <v>0</v>
      </c>
      <c r="K23" s="52">
        <f t="shared" si="5"/>
        <v>815</v>
      </c>
      <c r="L23" s="20">
        <f t="shared" si="3"/>
        <v>5.5019239856882463</v>
      </c>
      <c r="M23" s="52">
        <f t="shared" si="5"/>
        <v>2007825.88</v>
      </c>
      <c r="N23" s="32">
        <f t="shared" si="6"/>
        <v>4.9948638246966013</v>
      </c>
    </row>
    <row r="24" spans="1:14" x14ac:dyDescent="0.25">
      <c r="A24" s="56" t="s">
        <v>36</v>
      </c>
      <c r="B24" s="10" t="s">
        <v>22</v>
      </c>
      <c r="C24" s="50">
        <v>2218</v>
      </c>
      <c r="D24" s="32">
        <f t="shared" si="4"/>
        <v>16.125045438022536</v>
      </c>
      <c r="E24" s="53">
        <v>5528374.1600000001</v>
      </c>
      <c r="F24" s="32">
        <f t="shared" si="0"/>
        <v>16.011153555385857</v>
      </c>
      <c r="G24" s="52">
        <v>218</v>
      </c>
      <c r="H24" s="20">
        <f t="shared" si="1"/>
        <v>20.604914933837428</v>
      </c>
      <c r="I24" s="54">
        <v>1129683.1600000001</v>
      </c>
      <c r="J24" s="32">
        <f t="shared" si="2"/>
        <v>19.925477356875255</v>
      </c>
      <c r="K24" s="52">
        <f t="shared" si="5"/>
        <v>2436</v>
      </c>
      <c r="L24" s="20">
        <f t="shared" si="3"/>
        <v>16.445014514278</v>
      </c>
      <c r="M24" s="52">
        <f t="shared" si="5"/>
        <v>6658057.3200000003</v>
      </c>
      <c r="N24" s="32">
        <f t="shared" si="6"/>
        <v>16.563233884814956</v>
      </c>
    </row>
    <row r="25" spans="1:14" ht="15.75" thickBot="1" x14ac:dyDescent="0.3">
      <c r="A25" s="57"/>
      <c r="B25" s="58" t="s">
        <v>51</v>
      </c>
      <c r="C25" s="63">
        <f>SUM(C11:C24)</f>
        <v>13755</v>
      </c>
      <c r="D25" s="59">
        <f t="shared" ref="D25:N25" si="8">SUM(D11:D24)</f>
        <v>100</v>
      </c>
      <c r="E25" s="63">
        <f t="shared" si="8"/>
        <v>34528268.939999998</v>
      </c>
      <c r="F25" s="59">
        <f t="shared" si="8"/>
        <v>100.00000000000001</v>
      </c>
      <c r="G25" s="63">
        <f>SUM(G11:G24)</f>
        <v>1058</v>
      </c>
      <c r="H25" s="59">
        <f t="shared" si="8"/>
        <v>100</v>
      </c>
      <c r="I25" s="63">
        <f t="shared" si="8"/>
        <v>5669541.2599999998</v>
      </c>
      <c r="J25" s="60">
        <f t="shared" si="8"/>
        <v>100</v>
      </c>
      <c r="K25" s="63">
        <f>SUM(K11:K24)</f>
        <v>14813</v>
      </c>
      <c r="L25" s="59">
        <f t="shared" si="8"/>
        <v>100.00000000000001</v>
      </c>
      <c r="M25" s="63">
        <f>SUM(M11:M24)</f>
        <v>40197810.199999988</v>
      </c>
      <c r="N25" s="60">
        <f t="shared" si="8"/>
        <v>100.00000000000003</v>
      </c>
    </row>
    <row r="28" spans="1:14" x14ac:dyDescent="0.25">
      <c r="B28" t="s">
        <v>53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C9:D9"/>
    <mergeCell ref="E9:F9"/>
    <mergeCell ref="G9:H9"/>
    <mergeCell ref="I9:J9"/>
    <mergeCell ref="G8:J8"/>
  </mergeCells>
  <dataValidations disablePrompts="1" count="1">
    <dataValidation type="decimal" allowBlank="1" showInputMessage="1" showErrorMessage="1" errorTitle="Microsoft Excel" error="Neočekivana vrsta podatka!_x000a_Mollimo unesite broj." sqref="C31:C43 E13:E15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osiguranja&amp;RPolugodišnje izvješće</oddHeader>
    <oddFooter>&amp;CU izvješće su uključeni podatci zaključno s 30.06.2021.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2021-09-23T11:31:28Z</dcterms:modified>
</cp:coreProperties>
</file>