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570"/>
  </bookViews>
  <sheets>
    <sheet name="BiH" sheetId="25" r:id="rId1"/>
    <sheet name="FBiH" sheetId="28" r:id="rId2"/>
    <sheet name="RS" sheetId="29" r:id="rId3"/>
  </sheets>
  <calcPr calcId="145621"/>
</workbook>
</file>

<file path=xl/calcChain.xml><?xml version="1.0" encoding="utf-8"?>
<calcChain xmlns="http://schemas.openxmlformats.org/spreadsheetml/2006/main">
  <c r="N28" i="28" l="1"/>
  <c r="N36" i="25"/>
  <c r="I28" i="28" l="1"/>
  <c r="M17" i="28"/>
  <c r="L28" i="29" l="1"/>
  <c r="K28" i="29"/>
  <c r="J28" i="29"/>
  <c r="I28" i="29"/>
  <c r="F28" i="29"/>
  <c r="E28" i="29"/>
  <c r="D28" i="29"/>
  <c r="C28" i="29"/>
  <c r="L28" i="28"/>
  <c r="K28" i="28"/>
  <c r="J28" i="28"/>
  <c r="F28" i="28"/>
  <c r="E28" i="28"/>
  <c r="D28" i="28"/>
  <c r="C28" i="28"/>
  <c r="D12" i="25" l="1"/>
  <c r="E12" i="25"/>
  <c r="F12" i="25"/>
  <c r="C12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1" i="25"/>
  <c r="C10" i="25"/>
  <c r="D10" i="25"/>
  <c r="E10" i="25"/>
  <c r="F10" i="25"/>
  <c r="D11" i="25"/>
  <c r="E11" i="25"/>
  <c r="F11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H31" i="25" s="1"/>
  <c r="D32" i="25"/>
  <c r="E32" i="25"/>
  <c r="F32" i="25"/>
  <c r="D33" i="25"/>
  <c r="E33" i="25"/>
  <c r="F33" i="25"/>
  <c r="H33" i="25" s="1"/>
  <c r="D34" i="25"/>
  <c r="E34" i="25"/>
  <c r="F34" i="25"/>
  <c r="D35" i="25"/>
  <c r="E35" i="25"/>
  <c r="F35" i="25"/>
  <c r="H12" i="25"/>
  <c r="H10" i="25"/>
  <c r="G10" i="25"/>
  <c r="H28" i="25" l="1"/>
  <c r="H20" i="25"/>
  <c r="H24" i="25"/>
  <c r="H16" i="25"/>
  <c r="H34" i="25"/>
  <c r="H30" i="25"/>
  <c r="H26" i="25"/>
  <c r="H22" i="25"/>
  <c r="H18" i="25"/>
  <c r="H14" i="25"/>
  <c r="H25" i="25"/>
  <c r="H17" i="25"/>
  <c r="H27" i="25"/>
  <c r="H23" i="25"/>
  <c r="H21" i="25"/>
  <c r="H29" i="25"/>
  <c r="H19" i="25"/>
  <c r="H15" i="25"/>
  <c r="H13" i="25"/>
  <c r="F36" i="25"/>
  <c r="H32" i="25"/>
  <c r="H11" i="25"/>
  <c r="H35" i="25"/>
  <c r="C36" i="25"/>
  <c r="H36" i="25" l="1"/>
  <c r="J32" i="25"/>
  <c r="K32" i="25"/>
  <c r="L32" i="25"/>
  <c r="J33" i="25"/>
  <c r="K33" i="25"/>
  <c r="L33" i="25"/>
  <c r="J34" i="25"/>
  <c r="K34" i="25"/>
  <c r="L34" i="25"/>
  <c r="I33" i="25"/>
  <c r="I34" i="25"/>
  <c r="I32" i="25"/>
  <c r="M32" i="25" s="1"/>
  <c r="J30" i="25"/>
  <c r="K30" i="25"/>
  <c r="L30" i="25"/>
  <c r="J31" i="25"/>
  <c r="K31" i="25"/>
  <c r="L31" i="25"/>
  <c r="I31" i="25"/>
  <c r="M31" i="25" s="1"/>
  <c r="I30" i="25"/>
  <c r="M30" i="25" s="1"/>
  <c r="J29" i="25"/>
  <c r="K29" i="25"/>
  <c r="L29" i="25"/>
  <c r="I29" i="25"/>
  <c r="M29" i="25" s="1"/>
  <c r="J23" i="25"/>
  <c r="K23" i="25"/>
  <c r="L23" i="25"/>
  <c r="J24" i="25"/>
  <c r="K24" i="25"/>
  <c r="L24" i="25"/>
  <c r="J25" i="25"/>
  <c r="K25" i="25"/>
  <c r="L25" i="25"/>
  <c r="J26" i="25"/>
  <c r="K26" i="25"/>
  <c r="L26" i="25"/>
  <c r="J27" i="25"/>
  <c r="K27" i="25"/>
  <c r="L27" i="25"/>
  <c r="J28" i="25"/>
  <c r="K28" i="25"/>
  <c r="L28" i="25"/>
  <c r="I24" i="25"/>
  <c r="M24" i="25" s="1"/>
  <c r="I25" i="25"/>
  <c r="M25" i="25" s="1"/>
  <c r="I26" i="25"/>
  <c r="M26" i="25" s="1"/>
  <c r="I27" i="25"/>
  <c r="M27" i="25" s="1"/>
  <c r="I28" i="25"/>
  <c r="M28" i="25" s="1"/>
  <c r="I23" i="25"/>
  <c r="M23" i="25" s="1"/>
  <c r="J22" i="25"/>
  <c r="K22" i="25"/>
  <c r="L22" i="25"/>
  <c r="I22" i="25"/>
  <c r="M22" i="25" s="1"/>
  <c r="J20" i="25"/>
  <c r="K20" i="25"/>
  <c r="L20" i="25"/>
  <c r="J21" i="25"/>
  <c r="K21" i="25"/>
  <c r="L21" i="25"/>
  <c r="I21" i="25"/>
  <c r="I20" i="25"/>
  <c r="M20" i="25" s="1"/>
  <c r="J19" i="25"/>
  <c r="K19" i="25"/>
  <c r="L19" i="25"/>
  <c r="I19" i="25"/>
  <c r="M19" i="25" s="1"/>
  <c r="J17" i="25"/>
  <c r="K17" i="25"/>
  <c r="L17" i="25"/>
  <c r="J18" i="25"/>
  <c r="K18" i="25"/>
  <c r="L18" i="25"/>
  <c r="I18" i="25"/>
  <c r="M18" i="25" s="1"/>
  <c r="I17" i="25"/>
  <c r="M17" i="25" s="1"/>
  <c r="J14" i="25"/>
  <c r="K14" i="25"/>
  <c r="L14" i="25"/>
  <c r="J15" i="25"/>
  <c r="K15" i="25"/>
  <c r="L15" i="25"/>
  <c r="J16" i="25"/>
  <c r="K16" i="25"/>
  <c r="L16" i="25"/>
  <c r="I15" i="25"/>
  <c r="I16" i="25"/>
  <c r="I14" i="25"/>
  <c r="M14" i="25" s="1"/>
  <c r="J13" i="25"/>
  <c r="K13" i="25"/>
  <c r="L13" i="25"/>
  <c r="I13" i="25"/>
  <c r="M13" i="25" s="1"/>
  <c r="J11" i="25"/>
  <c r="K11" i="25"/>
  <c r="L11" i="25"/>
  <c r="I11" i="25"/>
  <c r="M11" i="25" s="1"/>
  <c r="J10" i="25"/>
  <c r="K10" i="25"/>
  <c r="L10" i="25"/>
  <c r="I10" i="25"/>
  <c r="J35" i="25"/>
  <c r="K35" i="25"/>
  <c r="L35" i="25"/>
  <c r="I35" i="25"/>
  <c r="M35" i="25" s="1"/>
  <c r="M10" i="25" l="1"/>
  <c r="M16" i="25"/>
  <c r="M34" i="25"/>
  <c r="M33" i="25"/>
  <c r="M15" i="25"/>
  <c r="N35" i="25"/>
  <c r="I36" i="25"/>
  <c r="M21" i="25"/>
  <c r="M24" i="28"/>
  <c r="M25" i="28"/>
  <c r="M26" i="28"/>
  <c r="M27" i="28"/>
  <c r="M23" i="28"/>
  <c r="M21" i="28"/>
  <c r="M19" i="28"/>
  <c r="M18" i="28"/>
  <c r="N17" i="28"/>
  <c r="M36" i="25" l="1"/>
  <c r="N18" i="25"/>
  <c r="N26" i="25"/>
  <c r="N17" i="25"/>
  <c r="N21" i="25"/>
  <c r="N25" i="25"/>
  <c r="N13" i="25"/>
  <c r="N24" i="25"/>
  <c r="N31" i="25"/>
  <c r="N27" i="25"/>
  <c r="N20" i="25"/>
  <c r="N14" i="25"/>
  <c r="N28" i="25"/>
  <c r="N23" i="25"/>
  <c r="N30" i="25"/>
  <c r="K36" i="25" l="1"/>
  <c r="G32" i="25"/>
  <c r="G16" i="25"/>
  <c r="G22" i="25"/>
  <c r="G19" i="25"/>
  <c r="G33" i="25"/>
  <c r="N24" i="28"/>
  <c r="N22" i="28"/>
  <c r="N26" i="28"/>
  <c r="N23" i="28"/>
  <c r="N25" i="28"/>
  <c r="N20" i="28"/>
  <c r="N18" i="28"/>
  <c r="N21" i="28"/>
  <c r="N27" i="28"/>
  <c r="N19" i="28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28" i="28" s="1"/>
  <c r="G18" i="25"/>
  <c r="G26" i="25"/>
  <c r="G17" i="25"/>
  <c r="G21" i="25"/>
  <c r="G25" i="25"/>
  <c r="G13" i="25"/>
  <c r="G12" i="25"/>
  <c r="G24" i="25"/>
  <c r="G31" i="25"/>
  <c r="G27" i="25"/>
  <c r="G20" i="25"/>
  <c r="G28" i="25"/>
  <c r="G23" i="25"/>
  <c r="G30" i="25"/>
  <c r="G35" i="25"/>
  <c r="G29" i="25"/>
  <c r="M20" i="28"/>
  <c r="M22" i="28"/>
  <c r="N16" i="29"/>
  <c r="N22" i="29"/>
  <c r="N15" i="29"/>
  <c r="N18" i="29"/>
  <c r="N21" i="29"/>
  <c r="N14" i="29"/>
  <c r="N20" i="29"/>
  <c r="N26" i="29"/>
  <c r="N23" i="29"/>
  <c r="N17" i="29"/>
  <c r="N24" i="29"/>
  <c r="N19" i="29"/>
  <c r="N25" i="29"/>
  <c r="N27" i="29"/>
  <c r="M25" i="29"/>
  <c r="M19" i="29"/>
  <c r="M24" i="29"/>
  <c r="M17" i="29"/>
  <c r="M23" i="29"/>
  <c r="M26" i="29"/>
  <c r="M20" i="29"/>
  <c r="M14" i="29"/>
  <c r="M21" i="29"/>
  <c r="M18" i="29"/>
  <c r="M15" i="29"/>
  <c r="M22" i="29"/>
  <c r="M16" i="29"/>
  <c r="M27" i="29"/>
  <c r="H16" i="29"/>
  <c r="H22" i="29"/>
  <c r="H15" i="29"/>
  <c r="H18" i="29"/>
  <c r="H21" i="29"/>
  <c r="H14" i="29"/>
  <c r="H13" i="29"/>
  <c r="H20" i="29"/>
  <c r="H26" i="29"/>
  <c r="H23" i="29"/>
  <c r="H17" i="29"/>
  <c r="H24" i="29"/>
  <c r="H19" i="29"/>
  <c r="H25" i="29"/>
  <c r="G16" i="29"/>
  <c r="G22" i="29"/>
  <c r="G15" i="29"/>
  <c r="G18" i="29"/>
  <c r="G21" i="29"/>
  <c r="G14" i="29"/>
  <c r="G13" i="29"/>
  <c r="G20" i="29"/>
  <c r="G26" i="29"/>
  <c r="G23" i="29"/>
  <c r="G17" i="29"/>
  <c r="G24" i="29"/>
  <c r="G19" i="29"/>
  <c r="G25" i="29"/>
  <c r="H27" i="29"/>
  <c r="G27" i="29"/>
  <c r="M28" i="28" l="1"/>
  <c r="G28" i="29"/>
  <c r="H28" i="29"/>
  <c r="H28" i="28"/>
  <c r="M28" i="29"/>
  <c r="N28" i="29"/>
  <c r="O28" i="29" s="1"/>
  <c r="L36" i="25"/>
  <c r="O19" i="28"/>
  <c r="O21" i="28"/>
  <c r="E36" i="25"/>
  <c r="D36" i="25"/>
  <c r="N34" i="25"/>
  <c r="N32" i="25"/>
  <c r="N22" i="25"/>
  <c r="N33" i="25"/>
  <c r="J36" i="25"/>
  <c r="N10" i="25"/>
  <c r="O10" i="25" s="1"/>
  <c r="N11" i="25"/>
  <c r="O11" i="25" s="1"/>
  <c r="N15" i="25"/>
  <c r="N16" i="25"/>
  <c r="N19" i="25"/>
  <c r="N29" i="25"/>
  <c r="O28" i="25"/>
  <c r="O27" i="25"/>
  <c r="O24" i="25"/>
  <c r="O13" i="25"/>
  <c r="O21" i="25"/>
  <c r="O26" i="25"/>
  <c r="O35" i="25"/>
  <c r="O23" i="25"/>
  <c r="O20" i="25"/>
  <c r="O31" i="25"/>
  <c r="O25" i="25"/>
  <c r="O17" i="25"/>
  <c r="O18" i="25"/>
  <c r="O30" i="25"/>
  <c r="O32" i="25"/>
  <c r="G14" i="25"/>
  <c r="G34" i="25"/>
  <c r="G11" i="25"/>
  <c r="G15" i="25"/>
  <c r="O17" i="28"/>
  <c r="O27" i="28"/>
  <c r="O18" i="28"/>
  <c r="O25" i="28"/>
  <c r="O26" i="28"/>
  <c r="O24" i="28"/>
  <c r="O20" i="28"/>
  <c r="O23" i="28"/>
  <c r="O22" i="28"/>
  <c r="O25" i="29"/>
  <c r="O23" i="29"/>
  <c r="O18" i="29"/>
  <c r="O27" i="29"/>
  <c r="O19" i="29"/>
  <c r="O17" i="29"/>
  <c r="O26" i="29"/>
  <c r="O21" i="29"/>
  <c r="O15" i="29"/>
  <c r="O16" i="29"/>
  <c r="O24" i="29"/>
  <c r="O20" i="29"/>
  <c r="O14" i="29"/>
  <c r="O22" i="29"/>
  <c r="O28" i="28" l="1"/>
  <c r="O22" i="25"/>
  <c r="O34" i="25"/>
  <c r="O29" i="25"/>
  <c r="G36" i="25"/>
  <c r="O33" i="25"/>
  <c r="O16" i="25"/>
  <c r="O19" i="25"/>
  <c r="O14" i="25"/>
  <c r="O15" i="25"/>
  <c r="O36" i="25" l="1"/>
</calcChain>
</file>

<file path=xl/sharedStrings.xml><?xml version="1.0" encoding="utf-8"?>
<sst xmlns="http://schemas.openxmlformats.org/spreadsheetml/2006/main" count="206" uniqueCount="75">
  <si>
    <t>STATISTIKA TRŽIŠTA OSIGURANJA U BOSNI I HERCEGOVINI</t>
  </si>
  <si>
    <t>Broj</t>
  </si>
  <si>
    <t>Društvo za osiguranje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</si>
  <si>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</si>
  <si>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</si>
  <si>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</si>
  <si>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</si>
  <si>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</si>
  <si>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</si>
  <si>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</si>
  <si>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</si>
  <si>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</si>
  <si>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</si>
  <si>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</si>
  <si>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</si>
  <si>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</si>
  <si>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</si>
  <si>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</si>
  <si>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</si>
  <si>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</si>
  <si>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</si>
  <si>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</si>
  <si>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</si>
  <si>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</si>
  <si>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</si>
  <si>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</si>
  <si>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</si>
  <si>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</si>
  <si>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</si>
  <si>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</si>
  <si>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ASA osiguranje d.d.</t>
  </si>
  <si>
    <t>Atos osiguranje a.d.</t>
  </si>
  <si>
    <t>Camelija osiguranje d.d.</t>
  </si>
  <si>
    <t>Central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</si>
  <si>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</si>
  <si>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</si>
  <si>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</si>
  <si>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</si>
  <si>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</si>
  <si>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</si>
  <si>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</si>
  <si>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</si>
  <si>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</si>
  <si>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</si>
  <si>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</si>
  <si>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</si>
  <si>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SAS - Super P osiguranje a.d</t>
  </si>
  <si>
    <t>Brčko osiguranje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</si>
  <si>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</si>
  <si>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</si>
  <si>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</si>
  <si>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</si>
  <si>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</si>
  <si>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</si>
  <si>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Premija po društvima za osiguranje u Bosni i Hercegovini za 2019. i 2020. godinu (u KM)</t>
  </si>
  <si>
    <t>Premija po društvima za osiguranje u Federaciji Bosne i Hercegovine za 2019. i 2020. godinu (u KM)</t>
  </si>
  <si>
    <t>Premija po društvima za osiguranje u Republici Srpskoj za 2019. i 2020. godinu (u KM)</t>
  </si>
  <si>
    <t>20/19</t>
  </si>
  <si>
    <t>*Podaci se odnose na period od 01.01. do 31.12.2019. godine.</t>
  </si>
  <si>
    <t>-</t>
  </si>
  <si>
    <t>Premium osiguranje a.d.</t>
  </si>
  <si>
    <t>Atos osiguranje a.d.***</t>
  </si>
  <si>
    <t>Neživot</t>
  </si>
  <si>
    <t>Život</t>
  </si>
  <si>
    <t>Ukupno</t>
  </si>
  <si>
    <t>I-XII-2019*</t>
  </si>
  <si>
    <t>Premija</t>
  </si>
  <si>
    <t>Vienna osiguranje d.d.</t>
  </si>
  <si>
    <t>Adriatic osiguranje d.d.</t>
  </si>
  <si>
    <t>SAS - Super P osiguranje a.d.</t>
  </si>
  <si>
    <t>I-XII-2020**</t>
  </si>
  <si>
    <t>Br.</t>
  </si>
  <si>
    <t>***Atos osiguranje a.d. Bijeljina je krajem 2019 godine pripojeno Grawe osiguranju a.d. Banja Luka.</t>
  </si>
  <si>
    <t>**Podaci se odnose na period od 01.01. do 31.12.2020. godine.</t>
  </si>
  <si>
    <t>**Podaci  se odnose na period od 01.01. do 31.12.2020.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</si>
</sst>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_-* #,##0.00\ _T_L_-;\-* #,##0.00\ _T_L_-;_-* &quot;-&quot;??\ _T_L_-;_-@_-"/>
    <numFmt numFmtId="168" formatCode="m\o\n\th\ d\,\ yyyy"/>
    <numFmt numFmtId="169" formatCode="#,#00"/>
    <numFmt numFmtId="170" formatCode="#,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</fonts>
  <fills count="3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6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43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7" fontId="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41" fillId="0" borderId="0">
      <protection locked="0"/>
    </xf>
    <xf numFmtId="169" fontId="41" fillId="0" borderId="0">
      <protection locked="0"/>
    </xf>
    <xf numFmtId="170" fontId="42" fillId="0" borderId="0">
      <protection locked="0"/>
    </xf>
    <xf numFmtId="170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</cellStyleXfs>
  <cellXfs count="47">
    <xf numFmtId="0" fontId="0" fillId="0" borderId="0" xfId="0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34" fillId="0" borderId="0" xfId="0" applyFont="1"/>
    <xf numFmtId="0" fontId="0" fillId="0" borderId="0" xfId="0"/>
    <xf numFmtId="0" fontId="35" fillId="0" borderId="0" xfId="0" applyFont="1" applyBorder="1" applyAlignment="1">
      <alignment vertical="center"/>
    </xf>
    <xf numFmtId="49" fontId="5" fillId="0" borderId="39" xfId="0" applyNumberFormat="1" applyFont="1" applyFill="1" applyBorder="1" applyAlignment="1">
      <alignment horizontal="center" vertical="center"/>
    </xf>
    <xf numFmtId="0" fontId="0" fillId="0" borderId="0" xfId="0"/>
    <xf numFmtId="3" fontId="33" fillId="0" borderId="0" xfId="1" applyNumberFormat="1" applyFont="1" applyFill="1" applyBorder="1" applyAlignment="1" applyProtection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3" fontId="2" fillId="2" borderId="42" xfId="0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vertical="center"/>
    </xf>
    <xf numFmtId="164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3" fontId="5" fillId="0" borderId="0" xfId="0" applyNumberFormat="1" applyFont="1" applyFill="1" applyBorder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Fill="1" applyBorder="1" applyAlignment="1">
      <alignment vertical="center" wrapText="1"/>
    </xf>
    <xf numFmtId="3" fontId="2" fillId="0" borderId="43" xfId="0" applyNumberFormat="1" applyFont="1" applyFill="1" applyBorder="1" applyAlignment="1">
      <alignment horizontal="right" vertical="center"/>
    </xf>
    <xf numFmtId="0" fontId="32" fillId="0" borderId="0" xfId="0" applyFont="1" applyFill="1" applyBorder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/>
    </xf>
    <xf numFmtId="2" fontId="5" fillId="0" borderId="37" xfId="0" applyNumberFormat="1" applyFont="1" applyBorder="1" applyAlignment="1">
      <alignment horizontal="right"/>
    </xf>
    <xf numFmtId="4" fontId="2" fillId="2" borderId="42" xfId="0" applyNumberFormat="1" applyFont="1" applyFill="1" applyBorder="1" applyAlignment="1">
      <alignment horizontal="right" vertical="center"/>
    </xf>
    <xf numFmtId="2" fontId="5" fillId="0" borderId="38" xfId="0" applyNumberFormat="1" applyFont="1" applyBorder="1" applyAlignment="1">
      <alignment horizontal="right" vertical="center"/>
    </xf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</cellXfs>
  <cellStyles count="296">
    <cellStyle name="20% - Accent1 2" xfId="11"/>
    <cellStyle name="20% - Accent1 2 2" xfId="276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1 2 2" xfId="277"/>
    <cellStyle name="40% - Accent2 2" xfId="18"/>
    <cellStyle name="40% - Accent3 2" xfId="19"/>
    <cellStyle name="40% - Accent4 2" xfId="20"/>
    <cellStyle name="40% - Accent5 2" xfId="21"/>
    <cellStyle name="40% - Accent6 2" xfId="22"/>
    <cellStyle name="60% - Accent1 2" xfId="23"/>
    <cellStyle name="60% - Accent2 2" xfId="24"/>
    <cellStyle name="60% - Accent3 2" xfId="25"/>
    <cellStyle name="60% - Accent4 2" xfId="26"/>
    <cellStyle name="60% - Accent5 2" xfId="27"/>
    <cellStyle name="60% - Accent6 2" xfId="28"/>
    <cellStyle name="Accent1 2" xfId="29"/>
    <cellStyle name="Accent1 2 2" xfId="278"/>
    <cellStyle name="Accent2 2" xfId="30"/>
    <cellStyle name="Accent3 2" xfId="31"/>
    <cellStyle name="Accent4 2" xfId="32"/>
    <cellStyle name="Accent5 2" xfId="33"/>
    <cellStyle name="Accent6 2" xfId="34"/>
    <cellStyle name="Bad 2" xfId="35"/>
    <cellStyle name="Calculation 2" xfId="36"/>
    <cellStyle name="Calculation 2 2" xfId="246"/>
    <cellStyle name="Calculation 2 3" xfId="268"/>
    <cellStyle name="Calculation 2 4" xfId="239"/>
    <cellStyle name="Calculation 3" xfId="227"/>
    <cellStyle name="Calculation 3 2" xfId="245"/>
    <cellStyle name="Calculation 3 3" xfId="267"/>
    <cellStyle name="Calculation 3 4" xfId="238"/>
    <cellStyle name="Calculation 4" xfId="230"/>
    <cellStyle name="Check Cell 2" xfId="37"/>
    <cellStyle name="Comma" xfId="275" builtinId="3"/>
    <cellStyle name="Comma 2" xfId="38"/>
    <cellStyle name="Comma 2 2" xfId="280"/>
    <cellStyle name="Comma 3" xfId="281"/>
    <cellStyle name="Comma 4" xfId="282"/>
    <cellStyle name="Comma 5" xfId="279"/>
    <cellStyle name="Date" xfId="283"/>
    <cellStyle name="Euro" xfId="39"/>
    <cellStyle name="Explanatory Text 2" xfId="40"/>
    <cellStyle name="Fixed" xfId="284"/>
    <cellStyle name="Good 2" xfId="41"/>
    <cellStyle name="Heading 1 2" xfId="42"/>
    <cellStyle name="Heading 2 2" xfId="43"/>
    <cellStyle name="Heading 3 2" xfId="44"/>
    <cellStyle name="Heading 4 2" xfId="45"/>
    <cellStyle name="Heading1" xfId="285"/>
    <cellStyle name="Heading2" xfId="286"/>
    <cellStyle name="Input 2" xfId="46"/>
    <cellStyle name="Input 2 2" xfId="248"/>
    <cellStyle name="Input 2 3" xfId="270"/>
    <cellStyle name="Input 2 4" xfId="243"/>
    <cellStyle name="Input 3" xfId="228"/>
    <cellStyle name="Input 3 2" xfId="247"/>
    <cellStyle name="Input 3 3" xfId="269"/>
    <cellStyle name="Input 3 4" xfId="241"/>
    <cellStyle name="Input 4" xfId="229"/>
    <cellStyle name="Linked Cell 2" xfId="47"/>
    <cellStyle name="MAND_x000d_CHECK.COMMAND_x000e_RENAME.COMMAND_x0008_SHOW.BAR_x000b_DELETE.MENU_x000e_DELETE.COMMAND_x000e_GET.CHA" xfId="48"/>
    <cellStyle name="Neutral 2" xfId="49"/>
    <cellStyle name="Normal" xfId="0" builtinId="0"/>
    <cellStyle name="Normal 10" xfId="50"/>
    <cellStyle name="Normal 100" xfId="51"/>
    <cellStyle name="Normal 101" xfId="52"/>
    <cellStyle name="Normal 102" xfId="53"/>
    <cellStyle name="Normal 103" xfId="54"/>
    <cellStyle name="Normal 104" xfId="55"/>
    <cellStyle name="Normal 105" xfId="56"/>
    <cellStyle name="Normal 106" xfId="57"/>
    <cellStyle name="Normal 107" xfId="58"/>
    <cellStyle name="Normal 108" xfId="59"/>
    <cellStyle name="Normal 109" xfId="60"/>
    <cellStyle name="Normal 11" xfId="61"/>
    <cellStyle name="Normal 110" xfId="62"/>
    <cellStyle name="Normal 111" xfId="63"/>
    <cellStyle name="Normal 112" xfId="64"/>
    <cellStyle name="Normal 113" xfId="65"/>
    <cellStyle name="Normal 114" xfId="66"/>
    <cellStyle name="Normal 115" xfId="67"/>
    <cellStyle name="Normal 116" xfId="68"/>
    <cellStyle name="Normal 117" xfId="69"/>
    <cellStyle name="Normal 118" xfId="70"/>
    <cellStyle name="Normal 119" xfId="71"/>
    <cellStyle name="Normal 12" xfId="72"/>
    <cellStyle name="Normal 120" xfId="73"/>
    <cellStyle name="Normal 121" xfId="74"/>
    <cellStyle name="Normal 122" xfId="75"/>
    <cellStyle name="Normal 123" xfId="76"/>
    <cellStyle name="Normal 124" xfId="77"/>
    <cellStyle name="Normal 125" xfId="78"/>
    <cellStyle name="Normal 126" xfId="79"/>
    <cellStyle name="Normal 127" xfId="80"/>
    <cellStyle name="Normal 128" xfId="81"/>
    <cellStyle name="Normal 129" xfId="82"/>
    <cellStyle name="Normal 13" xfId="83"/>
    <cellStyle name="Normal 130" xfId="84"/>
    <cellStyle name="Normal 131" xfId="85"/>
    <cellStyle name="Normal 132" xfId="86"/>
    <cellStyle name="Normal 133" xfId="87"/>
    <cellStyle name="Normal 134" xfId="88"/>
    <cellStyle name="Normal 135" xfId="89"/>
    <cellStyle name="Normal 136" xfId="90"/>
    <cellStyle name="Normal 137" xfId="91"/>
    <cellStyle name="Normal 138" xfId="92"/>
    <cellStyle name="Normal 139" xfId="93"/>
    <cellStyle name="Normal 14" xfId="94"/>
    <cellStyle name="Normal 140" xfId="95"/>
    <cellStyle name="Normal 141" xfId="96"/>
    <cellStyle name="Normal 142" xfId="97"/>
    <cellStyle name="Normal 143" xfId="98"/>
    <cellStyle name="Normal 144" xfId="99"/>
    <cellStyle name="Normal 145" xfId="100"/>
    <cellStyle name="Normal 146" xfId="101"/>
    <cellStyle name="Normal 147" xfId="102"/>
    <cellStyle name="Normal 148" xfId="103"/>
    <cellStyle name="Normal 149" xfId="104"/>
    <cellStyle name="Normal 15" xfId="105"/>
    <cellStyle name="Normal 150" xfId="106"/>
    <cellStyle name="Normal 151" xfId="107"/>
    <cellStyle name="Normal 152" xfId="214"/>
    <cellStyle name="Normal 152 2" xfId="255"/>
    <cellStyle name="Normal 153" xfId="108"/>
    <cellStyle name="Normal 154" xfId="109"/>
    <cellStyle name="Normal 155" xfId="110"/>
    <cellStyle name="Normal 156" xfId="111"/>
    <cellStyle name="Normal 157" xfId="112"/>
    <cellStyle name="Normal 158" xfId="113"/>
    <cellStyle name="Normal 159" xfId="114"/>
    <cellStyle name="Normal 16" xfId="115"/>
    <cellStyle name="Normal 160" xfId="215"/>
    <cellStyle name="Normal 160 2" xfId="257"/>
    <cellStyle name="Normal 161" xfId="217"/>
    <cellStyle name="Normal 161 2" xfId="259"/>
    <cellStyle name="Normal 162" xfId="219"/>
    <cellStyle name="Normal 162 2" xfId="261"/>
    <cellStyle name="Normal 163" xfId="221"/>
    <cellStyle name="Normal 163 2" xfId="263"/>
    <cellStyle name="Normal 164" xfId="223"/>
    <cellStyle name="Normal 164 2" xfId="265"/>
    <cellStyle name="Normal 165" xfId="10"/>
    <cellStyle name="Normal 165 2" xfId="244"/>
    <cellStyle name="Normal 166" xfId="234"/>
    <cellStyle name="Normal 17" xfId="116"/>
    <cellStyle name="Normal 18" xfId="117"/>
    <cellStyle name="Normal 19" xfId="118"/>
    <cellStyle name="Normal 2" xfId="9"/>
    <cellStyle name="Normal 2 2" xfId="119"/>
    <cellStyle name="Normal 2 2 2" xfId="288"/>
    <cellStyle name="Normal 2 3" xfId="287"/>
    <cellStyle name="Normal 20" xfId="120"/>
    <cellStyle name="Normal 21" xfId="121"/>
    <cellStyle name="Normal 22" xfId="122"/>
    <cellStyle name="Normal 23" xfId="123"/>
    <cellStyle name="Normal 24" xfId="124"/>
    <cellStyle name="Normal 25" xfId="125"/>
    <cellStyle name="Normal 26" xfId="126"/>
    <cellStyle name="Normal 27" xfId="127"/>
    <cellStyle name="Normal 28" xfId="128"/>
    <cellStyle name="Normal 29" xfId="129"/>
    <cellStyle name="Normal 3" xfId="130"/>
    <cellStyle name="Normal 3 2" xfId="290"/>
    <cellStyle name="Normal 3 3" xfId="289"/>
    <cellStyle name="Normal 30" xfId="131"/>
    <cellStyle name="Normal 31" xfId="132"/>
    <cellStyle name="Normal 32" xfId="133"/>
    <cellStyle name="Normal 33" xfId="134"/>
    <cellStyle name="Normal 34" xfId="135"/>
    <cellStyle name="Normal 35" xfId="136"/>
    <cellStyle name="Normal 36" xfId="137"/>
    <cellStyle name="Normal 37" xfId="138"/>
    <cellStyle name="Normal 38" xfId="139"/>
    <cellStyle name="Normal 39" xfId="140"/>
    <cellStyle name="Normal 4" xfId="141"/>
    <cellStyle name="Normal 40" xfId="142"/>
    <cellStyle name="Normal 41" xfId="143"/>
    <cellStyle name="Normal 42" xfId="144"/>
    <cellStyle name="Normal 43" xfId="145"/>
    <cellStyle name="Normal 44" xfId="146"/>
    <cellStyle name="Normal 45" xfId="147"/>
    <cellStyle name="Normal 46" xfId="148"/>
    <cellStyle name="Normal 47" xfId="149"/>
    <cellStyle name="Normal 48" xfId="150"/>
    <cellStyle name="Normal 49" xfId="151"/>
    <cellStyle name="Normal 5" xfId="152"/>
    <cellStyle name="Normal 5 2" xfId="291"/>
    <cellStyle name="Normal 50" xfId="153"/>
    <cellStyle name="Normal 51" xfId="154"/>
    <cellStyle name="Normal 52" xfId="155"/>
    <cellStyle name="Normal 53" xfId="156"/>
    <cellStyle name="Normal 54" xfId="157"/>
    <cellStyle name="Normal 55" xfId="158"/>
    <cellStyle name="Normal 56" xfId="159"/>
    <cellStyle name="Normal 57" xfId="160"/>
    <cellStyle name="Normal 58" xfId="161"/>
    <cellStyle name="Normal 59" xfId="162"/>
    <cellStyle name="Normal 6" xfId="163"/>
    <cellStyle name="Normal 6 2" xfId="292"/>
    <cellStyle name="Normal 60" xfId="164"/>
    <cellStyle name="Normal 61" xfId="165"/>
    <cellStyle name="Normal 62" xfId="166"/>
    <cellStyle name="Normal 63" xfId="167"/>
    <cellStyle name="Normal 64" xfId="168"/>
    <cellStyle name="Normal 65" xfId="169"/>
    <cellStyle name="Normal 66" xfId="170"/>
    <cellStyle name="Normal 67" xfId="171"/>
    <cellStyle name="Normal 68" xfId="172"/>
    <cellStyle name="Normal 69" xfId="173"/>
    <cellStyle name="Normal 7" xfId="174"/>
    <cellStyle name="Normal 70" xfId="175"/>
    <cellStyle name="Normal 71" xfId="176"/>
    <cellStyle name="Normal 72" xfId="177"/>
    <cellStyle name="Normal 73" xfId="178"/>
    <cellStyle name="Normal 74" xfId="179"/>
    <cellStyle name="Normal 75" xfId="180"/>
    <cellStyle name="Normal 76" xfId="181"/>
    <cellStyle name="Normal 77" xfId="182"/>
    <cellStyle name="Normal 78" xfId="183"/>
    <cellStyle name="Normal 79" xfId="184"/>
    <cellStyle name="Normal 8" xfId="185"/>
    <cellStyle name="Normal 80" xfId="186"/>
    <cellStyle name="Normal 81" xfId="187"/>
    <cellStyle name="Normal 82" xfId="188"/>
    <cellStyle name="Normal 83" xfId="189"/>
    <cellStyle name="Normal 84" xfId="190"/>
    <cellStyle name="Normal 85" xfId="191"/>
    <cellStyle name="Normal 86" xfId="192"/>
    <cellStyle name="Normal 87" xfId="193"/>
    <cellStyle name="Normal 88" xfId="194"/>
    <cellStyle name="Normal 89" xfId="195"/>
    <cellStyle name="Normal 9" xfId="196"/>
    <cellStyle name="Normal 90" xfId="197"/>
    <cellStyle name="Normal 91" xfId="198"/>
    <cellStyle name="Normal 92" xfId="199"/>
    <cellStyle name="Normal 93" xfId="200"/>
    <cellStyle name="Normal 94" xfId="201"/>
    <cellStyle name="Normal 95" xfId="202"/>
    <cellStyle name="Normal 96" xfId="203"/>
    <cellStyle name="Normal 97" xfId="204"/>
    <cellStyle name="Normal 98" xfId="205"/>
    <cellStyle name="Normal 99" xfId="206"/>
    <cellStyle name="normální_Rezervy_prez_1_12_03" xfId="207"/>
    <cellStyle name="Normalno 2" xfId="1"/>
    <cellStyle name="Normalno 2 2" xfId="5"/>
    <cellStyle name="Normalno 3" xfId="6"/>
    <cellStyle name="Note 2" xfId="208"/>
    <cellStyle name="Note 3" xfId="231"/>
    <cellStyle name="Note 4" xfId="235"/>
    <cellStyle name="Note 5" xfId="236"/>
    <cellStyle name="Obično 2" xfId="2"/>
    <cellStyle name="Obično 2 2" xfId="3"/>
    <cellStyle name="Obično 3" xfId="7"/>
    <cellStyle name="Obično 3 2" xfId="216"/>
    <cellStyle name="Obično 3 2 2" xfId="258"/>
    <cellStyle name="Obično 3 3" xfId="218"/>
    <cellStyle name="Obično 3 3 2" xfId="260"/>
    <cellStyle name="Obično 3 4" xfId="220"/>
    <cellStyle name="Obično 3 4 2" xfId="262"/>
    <cellStyle name="Obično 3 5" xfId="222"/>
    <cellStyle name="Obično 3 5 2" xfId="264"/>
    <cellStyle name="Obično 3 6" xfId="224"/>
    <cellStyle name="Obično 3 6 2" xfId="266"/>
    <cellStyle name="Obično 3 7" xfId="256"/>
    <cellStyle name="Obično 4" xfId="4"/>
    <cellStyle name="Obično 4 2" xfId="8"/>
    <cellStyle name="Obično_01 premija(T.1)" xfId="293"/>
    <cellStyle name="Output 2" xfId="209"/>
    <cellStyle name="Output 2 2" xfId="253"/>
    <cellStyle name="Output 2 3" xfId="273"/>
    <cellStyle name="Output 2 4" xfId="242"/>
    <cellStyle name="Output 3" xfId="232"/>
    <cellStyle name="Output 3 2" xfId="251"/>
    <cellStyle name="Output 3 3" xfId="271"/>
    <cellStyle name="Output 3 4" xfId="240"/>
    <cellStyle name="Output 4" xfId="226"/>
    <cellStyle name="Percent 2" xfId="250"/>
    <cellStyle name="Percent 2 2" xfId="294"/>
    <cellStyle name="Standard_0103_s Versicherung" xfId="210"/>
    <cellStyle name="Style 1" xfId="295"/>
    <cellStyle name="Title 2" xfId="211"/>
    <cellStyle name="Total 2" xfId="212"/>
    <cellStyle name="Total 2 2" xfId="254"/>
    <cellStyle name="Total 2 3" xfId="274"/>
    <cellStyle name="Total 2 4" xfId="237"/>
    <cellStyle name="Total 3" xfId="233"/>
    <cellStyle name="Total 3 2" xfId="252"/>
    <cellStyle name="Total 3 3" xfId="272"/>
    <cellStyle name="Total 3 4" xfId="249"/>
    <cellStyle name="Total 4" xfId="225"/>
    <cellStyle name="Warning Text 2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47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ColWidth="9.140625" defaultRowHeight="15" x14ac:dyDescent="0.25"/>
  <cols>
    <col min="1" max="1" width="5.140625" style="10" customWidth="1"/>
    <col min="2" max="2" width="26" style="10" customWidth="1"/>
    <col min="3" max="3" width="11.28515625" style="13" customWidth="1"/>
    <col min="4" max="4" width="13.7109375" style="13" customWidth="1"/>
    <col min="5" max="5" width="9.42578125" style="13" customWidth="1"/>
    <col min="6" max="6" width="13.7109375" style="13" customWidth="1"/>
    <col min="7" max="7" width="11" style="13" customWidth="1"/>
    <col min="8" max="8" width="13.7109375" style="13" customWidth="1"/>
    <col min="9" max="9" width="11.5703125" style="13" customWidth="1"/>
    <col min="10" max="10" width="13.7109375" style="13" customWidth="1"/>
    <col min="11" max="11" width="9.140625" style="13" customWidth="1"/>
    <col min="12" max="12" width="13.7109375" style="13" customWidth="1"/>
    <col min="13" max="13" width="11.140625" style="13" customWidth="1"/>
    <col min="14" max="14" width="13.7109375" style="13" customWidth="1"/>
    <col min="15" max="15" width="8" style="10" customWidth="1"/>
    <col min="16" max="16384" width="9.140625" style="10"/>
  </cols>
  <sheetData>
    <row r="4" spans="1:15" ht="23.25" x14ac:dyDescent="0.35">
      <c r="A4" s="38" t="s">
        <v>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17.25" x14ac:dyDescent="0.3">
      <c r="A5" s="5"/>
    </row>
    <row r="6" spans="1:15" s="1" customFormat="1" ht="15" customHeight="1" thickBot="1" x14ac:dyDescent="0.35">
      <c r="A6" s="9" t="s">
        <v>54</v>
      </c>
      <c r="D6" s="2"/>
      <c r="F6" s="2"/>
      <c r="H6" s="2"/>
      <c r="J6" s="2"/>
      <c r="L6" s="2"/>
      <c r="N6" s="2"/>
    </row>
    <row r="7" spans="1:15" s="1" customFormat="1" ht="27.75" customHeight="1" x14ac:dyDescent="0.2">
      <c r="A7" s="39" t="s">
        <v>1</v>
      </c>
      <c r="B7" s="42" t="s">
        <v>2</v>
      </c>
      <c r="C7" s="45" t="s">
        <v>65</v>
      </c>
      <c r="D7" s="45"/>
      <c r="E7" s="45"/>
      <c r="F7" s="45"/>
      <c r="G7" s="45"/>
      <c r="H7" s="45"/>
      <c r="I7" s="45" t="s">
        <v>70</v>
      </c>
      <c r="J7" s="45"/>
      <c r="K7" s="45"/>
      <c r="L7" s="45"/>
      <c r="M7" s="45"/>
      <c r="N7" s="45"/>
      <c r="O7" s="28" t="s">
        <v>53</v>
      </c>
    </row>
    <row r="8" spans="1:15" s="1" customFormat="1" ht="18" customHeight="1" x14ac:dyDescent="0.2">
      <c r="A8" s="40"/>
      <c r="B8" s="43"/>
      <c r="C8" s="46" t="s">
        <v>62</v>
      </c>
      <c r="D8" s="46"/>
      <c r="E8" s="46" t="s">
        <v>63</v>
      </c>
      <c r="F8" s="46"/>
      <c r="G8" s="46" t="s">
        <v>64</v>
      </c>
      <c r="H8" s="46"/>
      <c r="I8" s="46" t="s">
        <v>62</v>
      </c>
      <c r="J8" s="46"/>
      <c r="K8" s="46" t="s">
        <v>63</v>
      </c>
      <c r="L8" s="46"/>
      <c r="M8" s="46" t="s">
        <v>64</v>
      </c>
      <c r="N8" s="46"/>
      <c r="O8" s="36" t="s">
        <v>57</v>
      </c>
    </row>
    <row r="9" spans="1:15" s="1" customFormat="1" ht="18" customHeight="1" thickBot="1" x14ac:dyDescent="0.25">
      <c r="A9" s="41"/>
      <c r="B9" s="44"/>
      <c r="C9" s="6" t="s">
        <v>1</v>
      </c>
      <c r="D9" s="27" t="s">
        <v>66</v>
      </c>
      <c r="E9" s="6" t="s">
        <v>1</v>
      </c>
      <c r="F9" s="27" t="s">
        <v>66</v>
      </c>
      <c r="G9" s="6" t="s">
        <v>1</v>
      </c>
      <c r="H9" s="27" t="s">
        <v>66</v>
      </c>
      <c r="I9" s="6" t="s">
        <v>1</v>
      </c>
      <c r="J9" s="27" t="s">
        <v>66</v>
      </c>
      <c r="K9" s="6" t="s">
        <v>1</v>
      </c>
      <c r="L9" s="27" t="s">
        <v>66</v>
      </c>
      <c r="M9" s="6" t="s">
        <v>1</v>
      </c>
      <c r="N9" s="27" t="s">
        <v>66</v>
      </c>
      <c r="O9" s="37"/>
    </row>
    <row r="10" spans="1:15" s="1" customFormat="1" ht="16.5" customHeight="1" x14ac:dyDescent="0.2">
      <c r="A10" s="7" t="s">
        <v>3</v>
      </c>
      <c r="B10" s="19" t="s">
        <v>68</v>
      </c>
      <c r="C10" s="24">
        <f>FBiH!C17</f>
        <v>322761</v>
      </c>
      <c r="D10" s="24">
        <f>FBiH!D17</f>
        <v>63841584</v>
      </c>
      <c r="E10" s="24">
        <f>FBiH!E17</f>
        <v>30186</v>
      </c>
      <c r="F10" s="24">
        <f>FBiH!F17</f>
        <v>4609218</v>
      </c>
      <c r="G10" s="24">
        <f>C10+E10</f>
        <v>352947</v>
      </c>
      <c r="H10" s="24">
        <f>D10+F10</f>
        <v>68450802</v>
      </c>
      <c r="I10" s="24">
        <f>FBiH!I17</f>
        <v>318763</v>
      </c>
      <c r="J10" s="24">
        <f>FBiH!J17</f>
        <v>64555486</v>
      </c>
      <c r="K10" s="24">
        <f>FBiH!K17</f>
        <v>28544</v>
      </c>
      <c r="L10" s="24">
        <f>FBiH!L17</f>
        <v>4548632</v>
      </c>
      <c r="M10" s="24">
        <f>I10+K10</f>
        <v>347307</v>
      </c>
      <c r="N10" s="24">
        <f>J10+L10</f>
        <v>69104118</v>
      </c>
      <c r="O10" s="22">
        <f t="shared" ref="O10:O36" si="0">N10/H10*100</f>
        <v>100.95443147620095</v>
      </c>
    </row>
    <row r="11" spans="1:15" s="1" customFormat="1" ht="17.100000000000001" customHeight="1" x14ac:dyDescent="0.2">
      <c r="A11" s="12" t="s">
        <v>4</v>
      </c>
      <c r="B11" s="19" t="s">
        <v>30</v>
      </c>
      <c r="C11" s="24">
        <f>FBiH!C18</f>
        <v>142015</v>
      </c>
      <c r="D11" s="24">
        <f>FBiH!D18</f>
        <v>31928546</v>
      </c>
      <c r="E11" s="24">
        <f>FBiH!E18</f>
        <v>0</v>
      </c>
      <c r="F11" s="24">
        <f>FBiH!F18</f>
        <v>0</v>
      </c>
      <c r="G11" s="24">
        <f t="shared" ref="G11:G35" si="1">C11+E11</f>
        <v>142015</v>
      </c>
      <c r="H11" s="24">
        <f t="shared" ref="H11:H35" si="2">D11+F11</f>
        <v>31928546</v>
      </c>
      <c r="I11" s="24">
        <f>FBiH!I18</f>
        <v>157725</v>
      </c>
      <c r="J11" s="24">
        <f>FBiH!J18</f>
        <v>37525189</v>
      </c>
      <c r="K11" s="24">
        <f>FBiH!K18</f>
        <v>0</v>
      </c>
      <c r="L11" s="24">
        <f>FBiH!L18</f>
        <v>0</v>
      </c>
      <c r="M11" s="24">
        <f>I11+K11</f>
        <v>157725</v>
      </c>
      <c r="N11" s="24">
        <f>J11+L11</f>
        <v>37525189</v>
      </c>
      <c r="O11" s="23">
        <f t="shared" si="0"/>
        <v>117.52864975436088</v>
      </c>
    </row>
    <row r="12" spans="1:15" s="1" customFormat="1" ht="17.100000000000001" customHeight="1" x14ac:dyDescent="0.2">
      <c r="A12" s="12" t="s">
        <v>6</v>
      </c>
      <c r="B12" s="19" t="s">
        <v>31</v>
      </c>
      <c r="C12" s="24">
        <f>RS!C13</f>
        <v>86611</v>
      </c>
      <c r="D12" s="24">
        <f>RS!D13</f>
        <v>15362956.380000001</v>
      </c>
      <c r="E12" s="24">
        <f>RS!E13</f>
        <v>0</v>
      </c>
      <c r="F12" s="24">
        <f>RS!F13</f>
        <v>0</v>
      </c>
      <c r="G12" s="24">
        <f t="shared" si="1"/>
        <v>86611</v>
      </c>
      <c r="H12" s="24">
        <f t="shared" si="2"/>
        <v>15362956.380000001</v>
      </c>
      <c r="I12" s="24" t="s">
        <v>59</v>
      </c>
      <c r="J12" s="24" t="s">
        <v>59</v>
      </c>
      <c r="K12" s="24" t="s">
        <v>59</v>
      </c>
      <c r="L12" s="24" t="s">
        <v>59</v>
      </c>
      <c r="M12" s="24" t="s">
        <v>59</v>
      </c>
      <c r="N12" s="24" t="s">
        <v>59</v>
      </c>
      <c r="O12" s="35" t="s">
        <v>59</v>
      </c>
    </row>
    <row r="13" spans="1:15" s="1" customFormat="1" ht="17.100000000000001" customHeight="1" x14ac:dyDescent="0.2">
      <c r="A13" s="12" t="s">
        <v>7</v>
      </c>
      <c r="B13" s="19" t="s">
        <v>47</v>
      </c>
      <c r="C13" s="24">
        <f>RS!C14</f>
        <v>87823</v>
      </c>
      <c r="D13" s="24">
        <f>RS!D14</f>
        <v>15811621.030000001</v>
      </c>
      <c r="E13" s="24">
        <f>RS!E14</f>
        <v>0</v>
      </c>
      <c r="F13" s="24">
        <f>RS!F14</f>
        <v>0</v>
      </c>
      <c r="G13" s="24">
        <f t="shared" si="1"/>
        <v>87823</v>
      </c>
      <c r="H13" s="24">
        <f t="shared" si="2"/>
        <v>15811621.030000001</v>
      </c>
      <c r="I13" s="24">
        <f>RS!I14</f>
        <v>87487</v>
      </c>
      <c r="J13" s="24">
        <f>RS!J14</f>
        <v>16578043.470000001</v>
      </c>
      <c r="K13" s="24">
        <f>RS!K14</f>
        <v>0</v>
      </c>
      <c r="L13" s="24">
        <f>RS!L14</f>
        <v>0</v>
      </c>
      <c r="M13" s="24">
        <f>I13+K13</f>
        <v>87487</v>
      </c>
      <c r="N13" s="24">
        <f t="shared" ref="N13:N34" si="3">J13+L13</f>
        <v>16578043.470000001</v>
      </c>
      <c r="O13" s="23">
        <f t="shared" si="0"/>
        <v>104.84720977403794</v>
      </c>
    </row>
    <row r="14" spans="1:15" s="1" customFormat="1" ht="17.100000000000001" customHeight="1" x14ac:dyDescent="0.2">
      <c r="A14" s="12" t="s">
        <v>8</v>
      </c>
      <c r="B14" s="19" t="s">
        <v>32</v>
      </c>
      <c r="C14" s="24">
        <f>FBiH!C19</f>
        <v>54468</v>
      </c>
      <c r="D14" s="24">
        <f>FBiH!D19</f>
        <v>9467531</v>
      </c>
      <c r="E14" s="24">
        <f>FBiH!E19</f>
        <v>0</v>
      </c>
      <c r="F14" s="24">
        <f>FBiH!F19</f>
        <v>0</v>
      </c>
      <c r="G14" s="24">
        <f t="shared" si="1"/>
        <v>54468</v>
      </c>
      <c r="H14" s="24">
        <f t="shared" si="2"/>
        <v>9467531</v>
      </c>
      <c r="I14" s="24">
        <f>FBiH!I19</f>
        <v>60838</v>
      </c>
      <c r="J14" s="24">
        <f>FBiH!J19</f>
        <v>10885612</v>
      </c>
      <c r="K14" s="24">
        <f>FBiH!K19</f>
        <v>0</v>
      </c>
      <c r="L14" s="24">
        <f>FBiH!L19</f>
        <v>0</v>
      </c>
      <c r="M14" s="24">
        <f t="shared" ref="M14:M35" si="4">I14+K14</f>
        <v>60838</v>
      </c>
      <c r="N14" s="24">
        <f t="shared" si="3"/>
        <v>10885612</v>
      </c>
      <c r="O14" s="23">
        <f t="shared" si="0"/>
        <v>114.97836130665956</v>
      </c>
    </row>
    <row r="15" spans="1:15" s="1" customFormat="1" ht="17.100000000000001" customHeight="1" x14ac:dyDescent="0.2">
      <c r="A15" s="12" t="s">
        <v>9</v>
      </c>
      <c r="B15" s="19" t="s">
        <v>33</v>
      </c>
      <c r="C15" s="24">
        <f>FBiH!C20</f>
        <v>232152</v>
      </c>
      <c r="D15" s="24">
        <f>FBiH!D20</f>
        <v>38222643</v>
      </c>
      <c r="E15" s="24">
        <f>FBiH!E20</f>
        <v>0</v>
      </c>
      <c r="F15" s="24">
        <f>FBiH!F20</f>
        <v>0</v>
      </c>
      <c r="G15" s="24">
        <f t="shared" si="1"/>
        <v>232152</v>
      </c>
      <c r="H15" s="24">
        <f t="shared" si="2"/>
        <v>38222643</v>
      </c>
      <c r="I15" s="24">
        <f>FBiH!I20</f>
        <v>248276</v>
      </c>
      <c r="J15" s="24">
        <f>FBiH!J20</f>
        <v>42397285</v>
      </c>
      <c r="K15" s="24">
        <f>FBiH!K20</f>
        <v>0</v>
      </c>
      <c r="L15" s="24">
        <f>FBiH!L20</f>
        <v>0</v>
      </c>
      <c r="M15" s="24">
        <f t="shared" si="4"/>
        <v>248276</v>
      </c>
      <c r="N15" s="24">
        <f t="shared" si="3"/>
        <v>42397285</v>
      </c>
      <c r="O15" s="23">
        <f t="shared" si="0"/>
        <v>110.92190825213213</v>
      </c>
    </row>
    <row r="16" spans="1:15" s="1" customFormat="1" ht="17.100000000000001" customHeight="1" x14ac:dyDescent="0.2">
      <c r="A16" s="12" t="s">
        <v>10</v>
      </c>
      <c r="B16" s="19" t="s">
        <v>34</v>
      </c>
      <c r="C16" s="24">
        <f>FBiH!C21</f>
        <v>153144</v>
      </c>
      <c r="D16" s="24">
        <f>FBiH!D21</f>
        <v>42983360</v>
      </c>
      <c r="E16" s="24">
        <f>FBiH!E21</f>
        <v>7382</v>
      </c>
      <c r="F16" s="24">
        <f>FBiH!F21</f>
        <v>7805768</v>
      </c>
      <c r="G16" s="24">
        <f t="shared" si="1"/>
        <v>160526</v>
      </c>
      <c r="H16" s="24">
        <f t="shared" si="2"/>
        <v>50789128</v>
      </c>
      <c r="I16" s="24">
        <f>FBiH!I21</f>
        <v>132210</v>
      </c>
      <c r="J16" s="24">
        <f>FBiH!J21</f>
        <v>32130738</v>
      </c>
      <c r="K16" s="24">
        <f>FBiH!K21</f>
        <v>6679</v>
      </c>
      <c r="L16" s="24">
        <f>FBiH!L21</f>
        <v>4329014</v>
      </c>
      <c r="M16" s="24">
        <f t="shared" si="4"/>
        <v>138889</v>
      </c>
      <c r="N16" s="24">
        <f t="shared" si="3"/>
        <v>36459752</v>
      </c>
      <c r="O16" s="23">
        <f t="shared" si="0"/>
        <v>71.786528801990855</v>
      </c>
    </row>
    <row r="17" spans="1:15" s="1" customFormat="1" ht="17.100000000000001" customHeight="1" x14ac:dyDescent="0.2">
      <c r="A17" s="12" t="s">
        <v>11</v>
      </c>
      <c r="B17" s="19" t="s">
        <v>35</v>
      </c>
      <c r="C17" s="24">
        <f>RS!C15</f>
        <v>113463</v>
      </c>
      <c r="D17" s="24">
        <f>RS!D15</f>
        <v>23448281.16</v>
      </c>
      <c r="E17" s="24">
        <f>RS!E15</f>
        <v>0</v>
      </c>
      <c r="F17" s="24">
        <f>RS!F15</f>
        <v>0</v>
      </c>
      <c r="G17" s="24">
        <f t="shared" si="1"/>
        <v>113463</v>
      </c>
      <c r="H17" s="24">
        <f t="shared" si="2"/>
        <v>23448281.16</v>
      </c>
      <c r="I17" s="24">
        <f>RS!I15</f>
        <v>107716</v>
      </c>
      <c r="J17" s="24">
        <f>RS!J15</f>
        <v>23045840.52</v>
      </c>
      <c r="K17" s="24">
        <f>RS!K15</f>
        <v>0</v>
      </c>
      <c r="L17" s="24">
        <f>RS!L15</f>
        <v>0</v>
      </c>
      <c r="M17" s="24">
        <f t="shared" si="4"/>
        <v>107716</v>
      </c>
      <c r="N17" s="24">
        <f t="shared" si="3"/>
        <v>23045840.52</v>
      </c>
      <c r="O17" s="23">
        <f t="shared" si="0"/>
        <v>98.283709423074825</v>
      </c>
    </row>
    <row r="18" spans="1:15" s="1" customFormat="1" ht="17.100000000000001" customHeight="1" x14ac:dyDescent="0.2">
      <c r="A18" s="12" t="s">
        <v>12</v>
      </c>
      <c r="B18" s="19" t="s">
        <v>36</v>
      </c>
      <c r="C18" s="24">
        <f>RS!C16</f>
        <v>108022</v>
      </c>
      <c r="D18" s="24">
        <f>RS!D16</f>
        <v>23227107</v>
      </c>
      <c r="E18" s="24">
        <f>RS!E16</f>
        <v>3258</v>
      </c>
      <c r="F18" s="24">
        <f>RS!F16</f>
        <v>661638.25</v>
      </c>
      <c r="G18" s="24">
        <f t="shared" si="1"/>
        <v>111280</v>
      </c>
      <c r="H18" s="24">
        <f t="shared" si="2"/>
        <v>23888745.25</v>
      </c>
      <c r="I18" s="24">
        <f>RS!I16</f>
        <v>101811</v>
      </c>
      <c r="J18" s="24">
        <f>RS!J16</f>
        <v>23617907.619999997</v>
      </c>
      <c r="K18" s="24">
        <f>RS!K16</f>
        <v>0</v>
      </c>
      <c r="L18" s="24">
        <f>RS!L16</f>
        <v>0</v>
      </c>
      <c r="M18" s="24">
        <f t="shared" si="4"/>
        <v>101811</v>
      </c>
      <c r="N18" s="24">
        <f t="shared" si="3"/>
        <v>23617907.619999997</v>
      </c>
      <c r="O18" s="23">
        <f t="shared" si="0"/>
        <v>98.866254266745131</v>
      </c>
    </row>
    <row r="19" spans="1:15" s="1" customFormat="1" ht="17.100000000000001" customHeight="1" x14ac:dyDescent="0.2">
      <c r="A19" s="12" t="s">
        <v>13</v>
      </c>
      <c r="B19" s="19" t="s">
        <v>37</v>
      </c>
      <c r="C19" s="24">
        <f>FBiH!C22</f>
        <v>294626</v>
      </c>
      <c r="D19" s="24">
        <f>FBiH!D22</f>
        <v>62084184</v>
      </c>
      <c r="E19" s="24">
        <f>FBiH!E22</f>
        <v>0</v>
      </c>
      <c r="F19" s="24">
        <f>FBiH!F22</f>
        <v>0</v>
      </c>
      <c r="G19" s="24">
        <f t="shared" si="1"/>
        <v>294626</v>
      </c>
      <c r="H19" s="24">
        <f t="shared" si="2"/>
        <v>62084184</v>
      </c>
      <c r="I19" s="24">
        <f>FBiH!I22</f>
        <v>288702</v>
      </c>
      <c r="J19" s="24">
        <f>FBiH!J22</f>
        <v>62564400</v>
      </c>
      <c r="K19" s="24">
        <f>FBiH!K22</f>
        <v>0</v>
      </c>
      <c r="L19" s="24">
        <f>FBiH!L22</f>
        <v>0</v>
      </c>
      <c r="M19" s="24">
        <f t="shared" si="4"/>
        <v>288702</v>
      </c>
      <c r="N19" s="24">
        <f t="shared" si="3"/>
        <v>62564400</v>
      </c>
      <c r="O19" s="23">
        <f t="shared" si="0"/>
        <v>100.77349168348577</v>
      </c>
    </row>
    <row r="20" spans="1:15" s="1" customFormat="1" ht="17.100000000000001" customHeight="1" x14ac:dyDescent="0.2">
      <c r="A20" s="12" t="s">
        <v>14</v>
      </c>
      <c r="B20" s="19" t="s">
        <v>52</v>
      </c>
      <c r="C20" s="24">
        <f>RS!C17</f>
        <v>66772</v>
      </c>
      <c r="D20" s="24">
        <f>RS!D17</f>
        <v>10583654.020000001</v>
      </c>
      <c r="E20" s="24">
        <f>RS!E17</f>
        <v>0</v>
      </c>
      <c r="F20" s="24">
        <f>RS!F17</f>
        <v>0</v>
      </c>
      <c r="G20" s="24">
        <f t="shared" si="1"/>
        <v>66772</v>
      </c>
      <c r="H20" s="24">
        <f t="shared" si="2"/>
        <v>10583654.020000001</v>
      </c>
      <c r="I20" s="24">
        <f>RS!I17</f>
        <v>67651</v>
      </c>
      <c r="J20" s="24">
        <f>RS!J17</f>
        <v>11135097.15</v>
      </c>
      <c r="K20" s="24">
        <f>RS!K17</f>
        <v>0</v>
      </c>
      <c r="L20" s="24">
        <f>RS!L17</f>
        <v>0</v>
      </c>
      <c r="M20" s="24">
        <f t="shared" si="4"/>
        <v>67651</v>
      </c>
      <c r="N20" s="24">
        <f t="shared" si="3"/>
        <v>11135097.15</v>
      </c>
      <c r="O20" s="23">
        <f t="shared" si="0"/>
        <v>105.21032838902266</v>
      </c>
    </row>
    <row r="21" spans="1:15" s="1" customFormat="1" ht="17.100000000000001" customHeight="1" x14ac:dyDescent="0.2">
      <c r="A21" s="12" t="s">
        <v>15</v>
      </c>
      <c r="B21" s="19" t="s">
        <v>48</v>
      </c>
      <c r="C21" s="24">
        <f>RS!C18</f>
        <v>109</v>
      </c>
      <c r="D21" s="24">
        <f>RS!D18</f>
        <v>20014.080000000002</v>
      </c>
      <c r="E21" s="24">
        <f>RS!E18</f>
        <v>58255</v>
      </c>
      <c r="F21" s="24">
        <f>RS!F18</f>
        <v>21133698.34</v>
      </c>
      <c r="G21" s="24">
        <f t="shared" si="1"/>
        <v>58364</v>
      </c>
      <c r="H21" s="24">
        <f t="shared" si="2"/>
        <v>21153712.419999998</v>
      </c>
      <c r="I21" s="24">
        <f>RS!I18</f>
        <v>56324</v>
      </c>
      <c r="J21" s="24">
        <f>RS!J18</f>
        <v>9959301.5799000002</v>
      </c>
      <c r="K21" s="24">
        <f>RS!K18</f>
        <v>65902</v>
      </c>
      <c r="L21" s="24">
        <f>RS!L18</f>
        <v>23021826.960000001</v>
      </c>
      <c r="M21" s="24">
        <f t="shared" si="4"/>
        <v>122226</v>
      </c>
      <c r="N21" s="24">
        <f t="shared" si="3"/>
        <v>32981128.539900001</v>
      </c>
      <c r="O21" s="23">
        <f t="shared" si="0"/>
        <v>155.91177512991831</v>
      </c>
    </row>
    <row r="22" spans="1:15" s="1" customFormat="1" ht="17.100000000000001" customHeight="1" x14ac:dyDescent="0.2">
      <c r="A22" s="12" t="s">
        <v>16</v>
      </c>
      <c r="B22" s="19" t="s">
        <v>38</v>
      </c>
      <c r="C22" s="24">
        <f>FBiH!C23</f>
        <v>145176</v>
      </c>
      <c r="D22" s="24">
        <f>FBiH!D23</f>
        <v>26463380</v>
      </c>
      <c r="E22" s="24">
        <f>FBiH!E23</f>
        <v>64968</v>
      </c>
      <c r="F22" s="24">
        <f>FBiH!F23</f>
        <v>28415838</v>
      </c>
      <c r="G22" s="24">
        <f t="shared" si="1"/>
        <v>210144</v>
      </c>
      <c r="H22" s="24">
        <f t="shared" si="2"/>
        <v>54879218</v>
      </c>
      <c r="I22" s="24">
        <f>FBiH!I23</f>
        <v>135323</v>
      </c>
      <c r="J22" s="24">
        <f>FBiH!J23</f>
        <v>25911306</v>
      </c>
      <c r="K22" s="24">
        <f>FBiH!K23</f>
        <v>67201</v>
      </c>
      <c r="L22" s="24">
        <f>FBiH!L23</f>
        <v>29055307</v>
      </c>
      <c r="M22" s="24">
        <f t="shared" si="4"/>
        <v>202524</v>
      </c>
      <c r="N22" s="24">
        <f t="shared" si="3"/>
        <v>54966613</v>
      </c>
      <c r="O22" s="23">
        <f t="shared" si="0"/>
        <v>100.15924971817201</v>
      </c>
    </row>
    <row r="23" spans="1:15" s="1" customFormat="1" ht="17.100000000000001" customHeight="1" x14ac:dyDescent="0.2">
      <c r="A23" s="12" t="s">
        <v>17</v>
      </c>
      <c r="B23" s="19" t="s">
        <v>49</v>
      </c>
      <c r="C23" s="24">
        <f>RS!C19</f>
        <v>30963</v>
      </c>
      <c r="D23" s="24">
        <f>RS!D19</f>
        <v>4463152.96</v>
      </c>
      <c r="E23" s="24">
        <f>RS!E19</f>
        <v>0</v>
      </c>
      <c r="F23" s="24">
        <f>RS!F19</f>
        <v>0</v>
      </c>
      <c r="G23" s="24">
        <f t="shared" si="1"/>
        <v>30963</v>
      </c>
      <c r="H23" s="24">
        <f t="shared" si="2"/>
        <v>4463152.96</v>
      </c>
      <c r="I23" s="24">
        <f>RS!I19</f>
        <v>30507</v>
      </c>
      <c r="J23" s="24">
        <f>RS!J19</f>
        <v>4401240.1399999997</v>
      </c>
      <c r="K23" s="24">
        <f>RS!K19</f>
        <v>0</v>
      </c>
      <c r="L23" s="24">
        <f>RS!L19</f>
        <v>0</v>
      </c>
      <c r="M23" s="24">
        <f t="shared" si="4"/>
        <v>30507</v>
      </c>
      <c r="N23" s="24">
        <f t="shared" si="3"/>
        <v>4401240.1399999997</v>
      </c>
      <c r="O23" s="23">
        <f t="shared" si="0"/>
        <v>98.612800848304332</v>
      </c>
    </row>
    <row r="24" spans="1:15" s="1" customFormat="1" ht="17.100000000000001" customHeight="1" x14ac:dyDescent="0.2">
      <c r="A24" s="12" t="s">
        <v>18</v>
      </c>
      <c r="B24" s="19" t="s">
        <v>39</v>
      </c>
      <c r="C24" s="24">
        <f>RS!C20</f>
        <v>83053</v>
      </c>
      <c r="D24" s="24">
        <f>RS!D20</f>
        <v>11289297.77</v>
      </c>
      <c r="E24" s="24">
        <f>RS!E20</f>
        <v>0</v>
      </c>
      <c r="F24" s="24">
        <f>RS!F20</f>
        <v>0</v>
      </c>
      <c r="G24" s="24">
        <f t="shared" si="1"/>
        <v>83053</v>
      </c>
      <c r="H24" s="24">
        <f t="shared" si="2"/>
        <v>11289297.77</v>
      </c>
      <c r="I24" s="24">
        <f>RS!I20</f>
        <v>76421</v>
      </c>
      <c r="J24" s="24">
        <f>RS!J20</f>
        <v>11645609.41</v>
      </c>
      <c r="K24" s="24">
        <f>RS!K20</f>
        <v>0</v>
      </c>
      <c r="L24" s="24">
        <f>RS!L20</f>
        <v>0</v>
      </c>
      <c r="M24" s="24">
        <f t="shared" si="4"/>
        <v>76421</v>
      </c>
      <c r="N24" s="24">
        <f t="shared" si="3"/>
        <v>11645609.41</v>
      </c>
      <c r="O24" s="23">
        <f t="shared" si="0"/>
        <v>103.1561895811346</v>
      </c>
    </row>
    <row r="25" spans="1:15" s="1" customFormat="1" ht="17.100000000000001" customHeight="1" x14ac:dyDescent="0.2">
      <c r="A25" s="12" t="s">
        <v>19</v>
      </c>
      <c r="B25" s="19" t="s">
        <v>50</v>
      </c>
      <c r="C25" s="24">
        <f>RS!C21</f>
        <v>112667</v>
      </c>
      <c r="D25" s="24">
        <f>RS!D21</f>
        <v>16937269.629999999</v>
      </c>
      <c r="E25" s="24">
        <f>RS!E21</f>
        <v>0</v>
      </c>
      <c r="F25" s="24">
        <f>RS!F21</f>
        <v>0</v>
      </c>
      <c r="G25" s="24">
        <f t="shared" si="1"/>
        <v>112667</v>
      </c>
      <c r="H25" s="24">
        <f t="shared" si="2"/>
        <v>16937269.629999999</v>
      </c>
      <c r="I25" s="24">
        <f>RS!I21</f>
        <v>106410</v>
      </c>
      <c r="J25" s="24">
        <f>RS!J21</f>
        <v>16235461.800000001</v>
      </c>
      <c r="K25" s="24">
        <f>RS!K21</f>
        <v>0</v>
      </c>
      <c r="L25" s="24">
        <f>RS!L21</f>
        <v>0</v>
      </c>
      <c r="M25" s="24">
        <f t="shared" si="4"/>
        <v>106410</v>
      </c>
      <c r="N25" s="24">
        <f t="shared" si="3"/>
        <v>16235461.800000001</v>
      </c>
      <c r="O25" s="23">
        <f t="shared" si="0"/>
        <v>95.856428779069986</v>
      </c>
    </row>
    <row r="26" spans="1:15" s="1" customFormat="1" ht="17.100000000000001" customHeight="1" x14ac:dyDescent="0.2">
      <c r="A26" s="12" t="s">
        <v>20</v>
      </c>
      <c r="B26" s="19" t="s">
        <v>40</v>
      </c>
      <c r="C26" s="24">
        <f>RS!C22</f>
        <v>144306</v>
      </c>
      <c r="D26" s="24">
        <f>RS!D22</f>
        <v>23481472.68</v>
      </c>
      <c r="E26" s="24">
        <f>RS!E22</f>
        <v>0</v>
      </c>
      <c r="F26" s="24">
        <f>RS!F22</f>
        <v>0</v>
      </c>
      <c r="G26" s="24">
        <f t="shared" si="1"/>
        <v>144306</v>
      </c>
      <c r="H26" s="24">
        <f t="shared" si="2"/>
        <v>23481472.68</v>
      </c>
      <c r="I26" s="24">
        <f>RS!I22</f>
        <v>142022</v>
      </c>
      <c r="J26" s="24">
        <f>RS!J22</f>
        <v>24230036.289999999</v>
      </c>
      <c r="K26" s="24">
        <f>RS!K22</f>
        <v>0</v>
      </c>
      <c r="L26" s="24">
        <f>RS!L22</f>
        <v>0</v>
      </c>
      <c r="M26" s="24">
        <f t="shared" si="4"/>
        <v>142022</v>
      </c>
      <c r="N26" s="24">
        <f t="shared" si="3"/>
        <v>24230036.289999999</v>
      </c>
      <c r="O26" s="23">
        <f t="shared" si="0"/>
        <v>103.18789038575753</v>
      </c>
    </row>
    <row r="27" spans="1:15" s="1" customFormat="1" ht="17.100000000000001" customHeight="1" x14ac:dyDescent="0.2">
      <c r="A27" s="12" t="s">
        <v>21</v>
      </c>
      <c r="B27" s="19" t="s">
        <v>45</v>
      </c>
      <c r="C27" s="24">
        <f>RS!C23</f>
        <v>68062</v>
      </c>
      <c r="D27" s="24">
        <f>RS!D23</f>
        <v>10619160.130000001</v>
      </c>
      <c r="E27" s="24">
        <f>RS!E23</f>
        <v>0</v>
      </c>
      <c r="F27" s="24">
        <f>RS!F23</f>
        <v>0</v>
      </c>
      <c r="G27" s="24">
        <f t="shared" si="1"/>
        <v>68062</v>
      </c>
      <c r="H27" s="24">
        <f t="shared" si="2"/>
        <v>10619160.130000001</v>
      </c>
      <c r="I27" s="24">
        <f>RS!I23</f>
        <v>69939</v>
      </c>
      <c r="J27" s="24">
        <f>RS!J23</f>
        <v>11225943.790000001</v>
      </c>
      <c r="K27" s="24">
        <f>RS!K23</f>
        <v>0</v>
      </c>
      <c r="L27" s="24">
        <f>RS!L23</f>
        <v>0</v>
      </c>
      <c r="M27" s="24">
        <f t="shared" si="4"/>
        <v>69939</v>
      </c>
      <c r="N27" s="24">
        <f t="shared" si="3"/>
        <v>11225943.790000001</v>
      </c>
      <c r="O27" s="23">
        <f t="shared" si="0"/>
        <v>105.71404567377967</v>
      </c>
    </row>
    <row r="28" spans="1:15" s="1" customFormat="1" ht="17.100000000000001" customHeight="1" x14ac:dyDescent="0.2">
      <c r="A28" s="12" t="s">
        <v>22</v>
      </c>
      <c r="B28" s="19" t="s">
        <v>60</v>
      </c>
      <c r="C28" s="24">
        <f>RS!C24</f>
        <v>46525</v>
      </c>
      <c r="D28" s="24">
        <f>RS!D24</f>
        <v>7345465.2199999997</v>
      </c>
      <c r="E28" s="24">
        <f>RS!E24</f>
        <v>0</v>
      </c>
      <c r="F28" s="24">
        <f>RS!F24</f>
        <v>0</v>
      </c>
      <c r="G28" s="24">
        <f t="shared" si="1"/>
        <v>46525</v>
      </c>
      <c r="H28" s="24">
        <f t="shared" si="2"/>
        <v>7345465.2199999997</v>
      </c>
      <c r="I28" s="24">
        <f>RS!I24</f>
        <v>54866</v>
      </c>
      <c r="J28" s="24">
        <f>RS!J24</f>
        <v>8768639.75</v>
      </c>
      <c r="K28" s="24">
        <f>RS!K24</f>
        <v>0</v>
      </c>
      <c r="L28" s="24">
        <f>RS!L24</f>
        <v>0</v>
      </c>
      <c r="M28" s="24">
        <f t="shared" si="4"/>
        <v>54866</v>
      </c>
      <c r="N28" s="24">
        <f t="shared" si="3"/>
        <v>8768639.75</v>
      </c>
      <c r="O28" s="23">
        <f t="shared" si="0"/>
        <v>119.37487262379278</v>
      </c>
    </row>
    <row r="29" spans="1:15" s="1" customFormat="1" ht="17.100000000000001" customHeight="1" x14ac:dyDescent="0.2">
      <c r="A29" s="12" t="s">
        <v>23</v>
      </c>
      <c r="B29" s="19" t="s">
        <v>44</v>
      </c>
      <c r="C29" s="24">
        <f>FBiH!C24</f>
        <v>283583</v>
      </c>
      <c r="D29" s="24">
        <f>FBiH!D24</f>
        <v>63119444</v>
      </c>
      <c r="E29" s="24">
        <f>FBiH!E24</f>
        <v>17964</v>
      </c>
      <c r="F29" s="24">
        <f>FBiH!F24</f>
        <v>4176548</v>
      </c>
      <c r="G29" s="24">
        <f t="shared" si="1"/>
        <v>301547</v>
      </c>
      <c r="H29" s="24">
        <f t="shared" si="2"/>
        <v>67295992</v>
      </c>
      <c r="I29" s="24">
        <f>FBiH!I24</f>
        <v>260280</v>
      </c>
      <c r="J29" s="24">
        <f>FBiH!J24</f>
        <v>61415720</v>
      </c>
      <c r="K29" s="24">
        <f>FBiH!K24</f>
        <v>18285</v>
      </c>
      <c r="L29" s="24">
        <f>FBiH!L24</f>
        <v>3673956</v>
      </c>
      <c r="M29" s="24">
        <f t="shared" si="4"/>
        <v>278565</v>
      </c>
      <c r="N29" s="24">
        <f t="shared" si="3"/>
        <v>65089676</v>
      </c>
      <c r="O29" s="23">
        <f t="shared" si="0"/>
        <v>96.7214748836751</v>
      </c>
    </row>
    <row r="30" spans="1:15" s="1" customFormat="1" ht="17.100000000000001" customHeight="1" x14ac:dyDescent="0.2">
      <c r="A30" s="12" t="s">
        <v>24</v>
      </c>
      <c r="B30" s="19" t="s">
        <v>46</v>
      </c>
      <c r="C30" s="24">
        <f>RS!C25</f>
        <v>25288</v>
      </c>
      <c r="D30" s="24">
        <f>RS!D25</f>
        <v>3860700.17</v>
      </c>
      <c r="E30" s="24">
        <f>RS!E25</f>
        <v>0</v>
      </c>
      <c r="F30" s="24">
        <f>RS!F25</f>
        <v>0</v>
      </c>
      <c r="G30" s="24">
        <f t="shared" si="1"/>
        <v>25288</v>
      </c>
      <c r="H30" s="24">
        <f t="shared" si="2"/>
        <v>3860700.17</v>
      </c>
      <c r="I30" s="24">
        <f>RS!I25</f>
        <v>22477</v>
      </c>
      <c r="J30" s="24">
        <f>RS!J25</f>
        <v>3487592.94</v>
      </c>
      <c r="K30" s="24">
        <f>RS!K25</f>
        <v>0</v>
      </c>
      <c r="L30" s="24">
        <f>RS!L25</f>
        <v>0</v>
      </c>
      <c r="M30" s="24">
        <f t="shared" si="4"/>
        <v>22477</v>
      </c>
      <c r="N30" s="24">
        <f t="shared" si="3"/>
        <v>3487592.94</v>
      </c>
      <c r="O30" s="23">
        <f t="shared" si="0"/>
        <v>90.335762593032442</v>
      </c>
    </row>
    <row r="31" spans="1:15" s="1" customFormat="1" ht="17.100000000000001" customHeight="1" x14ac:dyDescent="0.2">
      <c r="A31" s="12" t="s">
        <v>25</v>
      </c>
      <c r="B31" s="19" t="s">
        <v>51</v>
      </c>
      <c r="C31" s="24">
        <f>RS!C26</f>
        <v>57796</v>
      </c>
      <c r="D31" s="24">
        <f>RS!D26</f>
        <v>11185083.821</v>
      </c>
      <c r="E31" s="24">
        <f>RS!E26</f>
        <v>0</v>
      </c>
      <c r="F31" s="24">
        <f>RS!F26</f>
        <v>0</v>
      </c>
      <c r="G31" s="24">
        <f t="shared" si="1"/>
        <v>57796</v>
      </c>
      <c r="H31" s="24">
        <f t="shared" si="2"/>
        <v>11185083.821</v>
      </c>
      <c r="I31" s="24">
        <f>RS!I26</f>
        <v>52121</v>
      </c>
      <c r="J31" s="24">
        <f>RS!J26</f>
        <v>11153030.35</v>
      </c>
      <c r="K31" s="24">
        <f>RS!K26</f>
        <v>0</v>
      </c>
      <c r="L31" s="24">
        <f>RS!L26</f>
        <v>0</v>
      </c>
      <c r="M31" s="24">
        <f t="shared" si="4"/>
        <v>52121</v>
      </c>
      <c r="N31" s="24">
        <f t="shared" si="3"/>
        <v>11153030.35</v>
      </c>
      <c r="O31" s="23">
        <f t="shared" si="0"/>
        <v>99.713426635750196</v>
      </c>
    </row>
    <row r="32" spans="1:15" s="1" customFormat="1" ht="17.100000000000001" customHeight="1" x14ac:dyDescent="0.2">
      <c r="A32" s="12" t="s">
        <v>26</v>
      </c>
      <c r="B32" s="19" t="s">
        <v>41</v>
      </c>
      <c r="C32" s="24">
        <f>FBiH!C25</f>
        <v>114897</v>
      </c>
      <c r="D32" s="24">
        <f>FBiH!D25</f>
        <v>32536931</v>
      </c>
      <c r="E32" s="24">
        <f>FBiH!E25</f>
        <v>98916</v>
      </c>
      <c r="F32" s="24">
        <f>FBiH!F25</f>
        <v>15654691</v>
      </c>
      <c r="G32" s="24">
        <f t="shared" si="1"/>
        <v>213813</v>
      </c>
      <c r="H32" s="24">
        <f t="shared" si="2"/>
        <v>48191622</v>
      </c>
      <c r="I32" s="24">
        <f>FBiH!I25</f>
        <v>108528</v>
      </c>
      <c r="J32" s="24">
        <f>FBiH!J25</f>
        <v>32209974</v>
      </c>
      <c r="K32" s="24">
        <f>FBiH!K25</f>
        <v>138670</v>
      </c>
      <c r="L32" s="24">
        <f>FBiH!L25</f>
        <v>21317160</v>
      </c>
      <c r="M32" s="24">
        <f t="shared" si="4"/>
        <v>247198</v>
      </c>
      <c r="N32" s="24">
        <f t="shared" si="3"/>
        <v>53527134</v>
      </c>
      <c r="O32" s="23">
        <f t="shared" si="0"/>
        <v>111.07145138215103</v>
      </c>
    </row>
    <row r="33" spans="1:15" s="1" customFormat="1" ht="17.100000000000001" customHeight="1" x14ac:dyDescent="0.2">
      <c r="A33" s="12" t="s">
        <v>27</v>
      </c>
      <c r="B33" s="19" t="s">
        <v>42</v>
      </c>
      <c r="C33" s="24">
        <f>FBiH!C26</f>
        <v>143857</v>
      </c>
      <c r="D33" s="24">
        <f>FBiH!D26</f>
        <v>27198169</v>
      </c>
      <c r="E33" s="24">
        <f>FBiH!E26</f>
        <v>211097</v>
      </c>
      <c r="F33" s="24">
        <f>FBiH!F26</f>
        <v>36134885</v>
      </c>
      <c r="G33" s="24">
        <f t="shared" si="1"/>
        <v>354954</v>
      </c>
      <c r="H33" s="24">
        <f t="shared" si="2"/>
        <v>63333054</v>
      </c>
      <c r="I33" s="24">
        <f>FBiH!I26</f>
        <v>124640</v>
      </c>
      <c r="J33" s="24">
        <f>FBiH!J26</f>
        <v>28414138</v>
      </c>
      <c r="K33" s="24">
        <f>FBiH!K26</f>
        <v>220838</v>
      </c>
      <c r="L33" s="24">
        <f>FBiH!L26</f>
        <v>33718623</v>
      </c>
      <c r="M33" s="24">
        <f t="shared" si="4"/>
        <v>345478</v>
      </c>
      <c r="N33" s="24">
        <f t="shared" si="3"/>
        <v>62132761</v>
      </c>
      <c r="O33" s="23">
        <f t="shared" si="0"/>
        <v>98.104792167451777</v>
      </c>
    </row>
    <row r="34" spans="1:15" s="1" customFormat="1" ht="17.100000000000001" customHeight="1" x14ac:dyDescent="0.2">
      <c r="A34" s="12" t="s">
        <v>28</v>
      </c>
      <c r="B34" s="19" t="s">
        <v>67</v>
      </c>
      <c r="C34" s="24">
        <f>FBiH!C27</f>
        <v>8734</v>
      </c>
      <c r="D34" s="24">
        <f>FBiH!D27</f>
        <v>418266</v>
      </c>
      <c r="E34" s="24">
        <f>FBiH!E27</f>
        <v>117286</v>
      </c>
      <c r="F34" s="24">
        <f>FBiH!F27</f>
        <v>36960260</v>
      </c>
      <c r="G34" s="24">
        <f t="shared" si="1"/>
        <v>126020</v>
      </c>
      <c r="H34" s="24">
        <f t="shared" si="2"/>
        <v>37378526</v>
      </c>
      <c r="I34" s="24">
        <f>FBiH!I27</f>
        <v>5595</v>
      </c>
      <c r="J34" s="24">
        <f>FBiH!J27</f>
        <v>362265</v>
      </c>
      <c r="K34" s="24">
        <f>FBiH!K27</f>
        <v>136798</v>
      </c>
      <c r="L34" s="24">
        <f>FBiH!L27</f>
        <v>34108570</v>
      </c>
      <c r="M34" s="24">
        <f t="shared" si="4"/>
        <v>142393</v>
      </c>
      <c r="N34" s="24">
        <f t="shared" si="3"/>
        <v>34470835</v>
      </c>
      <c r="O34" s="23">
        <f t="shared" si="0"/>
        <v>92.220958632772195</v>
      </c>
    </row>
    <row r="35" spans="1:15" s="1" customFormat="1" ht="17.100000000000001" customHeight="1" x14ac:dyDescent="0.2">
      <c r="A35" s="12" t="s">
        <v>29</v>
      </c>
      <c r="B35" s="19" t="s">
        <v>43</v>
      </c>
      <c r="C35" s="24">
        <f>RS!C27</f>
        <v>89855</v>
      </c>
      <c r="D35" s="24">
        <f>RS!D27</f>
        <v>28444300.510000002</v>
      </c>
      <c r="E35" s="24">
        <f>RS!E27</f>
        <v>9495</v>
      </c>
      <c r="F35" s="24">
        <f>RS!F27</f>
        <v>2884412.43</v>
      </c>
      <c r="G35" s="24">
        <f t="shared" si="1"/>
        <v>99350</v>
      </c>
      <c r="H35" s="24">
        <f t="shared" si="2"/>
        <v>31328712.940000001</v>
      </c>
      <c r="I35" s="24">
        <f>RS!I27</f>
        <v>66774</v>
      </c>
      <c r="J35" s="24">
        <f>RS!J27</f>
        <v>25652585.420000002</v>
      </c>
      <c r="K35" s="24">
        <f>RS!K27</f>
        <v>8564</v>
      </c>
      <c r="L35" s="24">
        <f>RS!L27</f>
        <v>2612577.2199999997</v>
      </c>
      <c r="M35" s="24">
        <f t="shared" si="4"/>
        <v>75338</v>
      </c>
      <c r="N35" s="24">
        <f t="shared" ref="N35" si="5">J35+L35</f>
        <v>28265162.640000001</v>
      </c>
      <c r="O35" s="23">
        <f t="shared" si="0"/>
        <v>90.221269843203459</v>
      </c>
    </row>
    <row r="36" spans="1:15" s="1" customFormat="1" ht="17.100000000000001" customHeight="1" x14ac:dyDescent="0.2">
      <c r="A36" s="15"/>
      <c r="B36" s="16" t="s">
        <v>5</v>
      </c>
      <c r="C36" s="17">
        <f>SUM(C10:C35)</f>
        <v>3016728</v>
      </c>
      <c r="D36" s="17">
        <f t="shared" ref="D36:G36" si="6">SUM(D10:D35)</f>
        <v>604343574.56099987</v>
      </c>
      <c r="E36" s="17">
        <f t="shared" si="6"/>
        <v>618807</v>
      </c>
      <c r="F36" s="17">
        <f>SUM(F10:F35)</f>
        <v>158436957.02000001</v>
      </c>
      <c r="G36" s="17">
        <f t="shared" si="6"/>
        <v>3635535</v>
      </c>
      <c r="H36" s="17">
        <f>SUM(H10:H35)</f>
        <v>762780531.58099997</v>
      </c>
      <c r="I36" s="17">
        <f>SUM(I10:I35)</f>
        <v>2883406</v>
      </c>
      <c r="J36" s="17">
        <f t="shared" ref="J36:N36" si="7">SUM(J10:J35)</f>
        <v>599508443.2299</v>
      </c>
      <c r="K36" s="17">
        <f t="shared" si="7"/>
        <v>691481</v>
      </c>
      <c r="L36" s="17">
        <f t="shared" si="7"/>
        <v>156385666.18000001</v>
      </c>
      <c r="M36" s="17">
        <f>SUM(M10:M35)</f>
        <v>3574887</v>
      </c>
      <c r="N36" s="17">
        <f>SUM(N10:N35)-1.3</f>
        <v>755894108.10990024</v>
      </c>
      <c r="O36" s="34">
        <f t="shared" si="0"/>
        <v>99.097194646954819</v>
      </c>
    </row>
    <row r="37" spans="1:15" x14ac:dyDescent="0.25">
      <c r="D37" s="14"/>
      <c r="F37" s="14"/>
      <c r="H37" s="14"/>
      <c r="J37" s="14"/>
      <c r="L37" s="14"/>
      <c r="N37" s="14"/>
    </row>
    <row r="38" spans="1:15" x14ac:dyDescent="0.25">
      <c r="A38" s="18" t="s">
        <v>58</v>
      </c>
      <c r="B38" s="3"/>
      <c r="D38" s="14"/>
      <c r="F38" s="14"/>
      <c r="H38" s="14"/>
      <c r="J38" s="14"/>
      <c r="L38" s="14"/>
      <c r="N38" s="14"/>
    </row>
    <row r="39" spans="1:15" x14ac:dyDescent="0.25">
      <c r="A39" s="18" t="s">
        <v>73</v>
      </c>
      <c r="D39" s="14"/>
      <c r="F39" s="14"/>
      <c r="H39" s="14"/>
      <c r="J39" s="14"/>
      <c r="L39" s="14"/>
      <c r="N39" s="14"/>
    </row>
    <row r="40" spans="1:15" x14ac:dyDescent="0.25">
      <c r="D40" s="14"/>
      <c r="F40" s="14"/>
      <c r="H40" s="14"/>
      <c r="J40" s="14"/>
      <c r="L40" s="14"/>
      <c r="N40" s="14"/>
    </row>
    <row r="41" spans="1:15" x14ac:dyDescent="0.25">
      <c r="D41" s="14"/>
      <c r="F41" s="14"/>
      <c r="H41" s="14"/>
      <c r="J41" s="14"/>
      <c r="L41" s="14"/>
      <c r="N41" s="14"/>
    </row>
    <row r="42" spans="1:15" x14ac:dyDescent="0.25">
      <c r="A42" s="18"/>
      <c r="D42" s="14"/>
      <c r="F42" s="14"/>
      <c r="H42" s="14"/>
      <c r="J42" s="14"/>
      <c r="L42" s="14"/>
      <c r="N42" s="14"/>
    </row>
    <row r="43" spans="1:15" x14ac:dyDescent="0.25">
      <c r="A43" s="18"/>
      <c r="D43" s="14"/>
      <c r="F43" s="14"/>
      <c r="H43" s="14"/>
      <c r="J43" s="14"/>
      <c r="L43" s="14"/>
      <c r="N43" s="14"/>
    </row>
    <row r="45" spans="1:15" x14ac:dyDescent="0.25">
      <c r="A45" s="18"/>
    </row>
    <row r="47" spans="1:15" x14ac:dyDescent="0.25">
      <c r="A47" s="18"/>
    </row>
  </sheetData>
  <sortState ref="A10:O35">
    <sortCondition ref="B10:B35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51"/>
  <sheetViews>
    <sheetView showGridLines="0" showRuler="0" view="pageLayout" zoomScale="80" zoomScaleNormal="70" zoomScalePageLayoutView="80" workbookViewId="0">
      <selection activeCell="A9" sqref="A9:O9"/>
    </sheetView>
  </sheetViews>
  <sheetFormatPr defaultColWidth="9.140625" defaultRowHeight="15" x14ac:dyDescent="0.25"/>
  <cols>
    <col min="1" max="1" width="3.7109375" style="13" customWidth="1"/>
    <col min="2" max="2" width="23" style="13" customWidth="1"/>
    <col min="3" max="3" width="11" style="13" customWidth="1"/>
    <col min="4" max="4" width="13.42578125" style="13" customWidth="1"/>
    <col min="5" max="5" width="9.28515625" style="13" customWidth="1"/>
    <col min="6" max="6" width="13.7109375" style="13" customWidth="1"/>
    <col min="7" max="7" width="11.42578125" style="13" customWidth="1"/>
    <col min="8" max="8" width="13.7109375" style="13" customWidth="1"/>
    <col min="9" max="9" width="11.42578125" style="13" customWidth="1"/>
    <col min="10" max="10" width="13.7109375" style="13" customWidth="1"/>
    <col min="11" max="11" width="10" style="13" customWidth="1"/>
    <col min="12" max="12" width="13.7109375" style="13" customWidth="1"/>
    <col min="13" max="13" width="11.28515625" style="13" customWidth="1"/>
    <col min="14" max="14" width="13.7109375" style="13" customWidth="1"/>
    <col min="15" max="15" width="11.7109375" style="13" customWidth="1"/>
    <col min="16" max="16384" width="9.140625" style="13"/>
  </cols>
  <sheetData>
    <row r="9" spans="1:15" ht="23.25" x14ac:dyDescent="0.35">
      <c r="A9" s="38" t="s">
        <v>0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ht="16.5" customHeight="1" x14ac:dyDescent="0.35">
      <c r="A10" s="20"/>
      <c r="B10" s="2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8"/>
    </row>
    <row r="11" spans="1:15" ht="16.5" customHeight="1" x14ac:dyDescent="0.35">
      <c r="A11" s="20"/>
      <c r="B11" s="2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8"/>
    </row>
    <row r="12" spans="1:15" ht="17.25" x14ac:dyDescent="0.3">
      <c r="A12" s="5"/>
    </row>
    <row r="13" spans="1:15" s="1" customFormat="1" ht="15" customHeight="1" thickBot="1" x14ac:dyDescent="0.35">
      <c r="A13" s="9" t="s">
        <v>55</v>
      </c>
      <c r="D13" s="2"/>
      <c r="F13" s="2"/>
      <c r="H13" s="2"/>
      <c r="J13" s="2"/>
      <c r="L13" s="2"/>
      <c r="N13" s="2"/>
    </row>
    <row r="14" spans="1:15" s="1" customFormat="1" ht="27.75" customHeight="1" x14ac:dyDescent="0.2">
      <c r="A14" s="39" t="s">
        <v>71</v>
      </c>
      <c r="B14" s="42" t="s">
        <v>2</v>
      </c>
      <c r="C14" s="45" t="s">
        <v>65</v>
      </c>
      <c r="D14" s="45"/>
      <c r="E14" s="45"/>
      <c r="F14" s="45"/>
      <c r="G14" s="45"/>
      <c r="H14" s="45"/>
      <c r="I14" s="45" t="s">
        <v>70</v>
      </c>
      <c r="J14" s="45"/>
      <c r="K14" s="45"/>
      <c r="L14" s="45"/>
      <c r="M14" s="45"/>
      <c r="N14" s="45"/>
      <c r="O14" s="21" t="s">
        <v>53</v>
      </c>
    </row>
    <row r="15" spans="1:15" s="1" customFormat="1" ht="18" customHeight="1" x14ac:dyDescent="0.2">
      <c r="A15" s="40"/>
      <c r="B15" s="43"/>
      <c r="C15" s="46" t="s">
        <v>62</v>
      </c>
      <c r="D15" s="46"/>
      <c r="E15" s="46" t="s">
        <v>63</v>
      </c>
      <c r="F15" s="46"/>
      <c r="G15" s="46" t="s">
        <v>64</v>
      </c>
      <c r="H15" s="46"/>
      <c r="I15" s="46" t="s">
        <v>62</v>
      </c>
      <c r="J15" s="46"/>
      <c r="K15" s="46" t="s">
        <v>63</v>
      </c>
      <c r="L15" s="46"/>
      <c r="M15" s="46" t="s">
        <v>64</v>
      </c>
      <c r="N15" s="46"/>
      <c r="O15" s="36" t="s">
        <v>57</v>
      </c>
    </row>
    <row r="16" spans="1:15" s="1" customFormat="1" ht="18" customHeight="1" thickBot="1" x14ac:dyDescent="0.25">
      <c r="A16" s="41"/>
      <c r="B16" s="44"/>
      <c r="C16" s="6" t="s">
        <v>1</v>
      </c>
      <c r="D16" s="27" t="s">
        <v>66</v>
      </c>
      <c r="E16" s="6" t="s">
        <v>1</v>
      </c>
      <c r="F16" s="27" t="s">
        <v>66</v>
      </c>
      <c r="G16" s="6" t="s">
        <v>1</v>
      </c>
      <c r="H16" s="27" t="s">
        <v>66</v>
      </c>
      <c r="I16" s="6" t="s">
        <v>1</v>
      </c>
      <c r="J16" s="27" t="s">
        <v>66</v>
      </c>
      <c r="K16" s="6" t="s">
        <v>1</v>
      </c>
      <c r="L16" s="27" t="s">
        <v>66</v>
      </c>
      <c r="M16" s="6" t="s">
        <v>1</v>
      </c>
      <c r="N16" s="27" t="s">
        <v>66</v>
      </c>
      <c r="O16" s="37"/>
    </row>
    <row r="17" spans="1:15" s="1" customFormat="1" ht="16.5" customHeight="1" x14ac:dyDescent="0.2">
      <c r="A17" s="7" t="s">
        <v>3</v>
      </c>
      <c r="B17" s="19" t="s">
        <v>68</v>
      </c>
      <c r="C17" s="24">
        <v>322761</v>
      </c>
      <c r="D17" s="24">
        <v>63841584</v>
      </c>
      <c r="E17" s="24">
        <v>30186</v>
      </c>
      <c r="F17" s="24">
        <v>4609218</v>
      </c>
      <c r="G17" s="24">
        <f t="shared" ref="G17:G27" si="0">C17+E17</f>
        <v>352947</v>
      </c>
      <c r="H17" s="24">
        <f t="shared" ref="H17:H27" si="1">D17+F17</f>
        <v>68450802</v>
      </c>
      <c r="I17" s="24">
        <v>318763</v>
      </c>
      <c r="J17" s="24">
        <v>64555486</v>
      </c>
      <c r="K17" s="24">
        <v>28544</v>
      </c>
      <c r="L17" s="24">
        <v>4548632</v>
      </c>
      <c r="M17" s="24">
        <f>I17+K17</f>
        <v>347307</v>
      </c>
      <c r="N17" s="24">
        <f>J17+L17</f>
        <v>69104118</v>
      </c>
      <c r="O17" s="22">
        <f t="shared" ref="O17:O28" si="2">N17/H17*100</f>
        <v>100.95443147620095</v>
      </c>
    </row>
    <row r="18" spans="1:15" s="1" customFormat="1" ht="17.100000000000001" customHeight="1" x14ac:dyDescent="0.2">
      <c r="A18" s="12" t="s">
        <v>4</v>
      </c>
      <c r="B18" s="19" t="s">
        <v>30</v>
      </c>
      <c r="C18" s="24">
        <v>142015</v>
      </c>
      <c r="D18" s="1">
        <v>31928546</v>
      </c>
      <c r="E18" s="1">
        <v>0</v>
      </c>
      <c r="F18" s="1">
        <v>0</v>
      </c>
      <c r="G18" s="24">
        <f t="shared" si="0"/>
        <v>142015</v>
      </c>
      <c r="H18" s="24">
        <f t="shared" si="1"/>
        <v>31928546</v>
      </c>
      <c r="I18" s="24">
        <v>157725</v>
      </c>
      <c r="J18" s="24">
        <v>37525189</v>
      </c>
      <c r="K18" s="24">
        <v>0</v>
      </c>
      <c r="L18" s="24">
        <v>0</v>
      </c>
      <c r="M18" s="24">
        <f>I18+K18</f>
        <v>157725</v>
      </c>
      <c r="N18" s="24">
        <f t="shared" ref="N18:N27" si="3">J18+L18</f>
        <v>37525189</v>
      </c>
      <c r="O18" s="23">
        <f t="shared" si="2"/>
        <v>117.52864975436088</v>
      </c>
    </row>
    <row r="19" spans="1:15" s="1" customFormat="1" ht="17.100000000000001" customHeight="1" x14ac:dyDescent="0.2">
      <c r="A19" s="12" t="s">
        <v>6</v>
      </c>
      <c r="B19" s="19" t="s">
        <v>32</v>
      </c>
      <c r="C19" s="24">
        <v>54468</v>
      </c>
      <c r="D19" s="24">
        <v>9467531</v>
      </c>
      <c r="E19" s="24">
        <v>0</v>
      </c>
      <c r="F19" s="24">
        <v>0</v>
      </c>
      <c r="G19" s="24">
        <f t="shared" si="0"/>
        <v>54468</v>
      </c>
      <c r="H19" s="24">
        <f t="shared" si="1"/>
        <v>9467531</v>
      </c>
      <c r="I19" s="24">
        <v>60838</v>
      </c>
      <c r="J19" s="24">
        <v>10885612</v>
      </c>
      <c r="K19" s="24">
        <v>0</v>
      </c>
      <c r="L19" s="24">
        <v>0</v>
      </c>
      <c r="M19" s="24">
        <f>I19+K19</f>
        <v>60838</v>
      </c>
      <c r="N19" s="24">
        <f>J19+L19</f>
        <v>10885612</v>
      </c>
      <c r="O19" s="23">
        <f t="shared" si="2"/>
        <v>114.97836130665956</v>
      </c>
    </row>
    <row r="20" spans="1:15" s="1" customFormat="1" ht="17.100000000000001" customHeight="1" x14ac:dyDescent="0.2">
      <c r="A20" s="12" t="s">
        <v>7</v>
      </c>
      <c r="B20" s="19" t="s">
        <v>33</v>
      </c>
      <c r="C20" s="24">
        <v>232152</v>
      </c>
      <c r="D20" s="1">
        <v>38222643</v>
      </c>
      <c r="E20" s="24">
        <v>0</v>
      </c>
      <c r="F20" s="24">
        <v>0</v>
      </c>
      <c r="G20" s="24">
        <f t="shared" si="0"/>
        <v>232152</v>
      </c>
      <c r="H20" s="24">
        <f t="shared" si="1"/>
        <v>38222643</v>
      </c>
      <c r="I20" s="24">
        <v>248276</v>
      </c>
      <c r="J20" s="24">
        <v>42397285</v>
      </c>
      <c r="K20" s="24">
        <v>0</v>
      </c>
      <c r="L20" s="24">
        <v>0</v>
      </c>
      <c r="M20" s="24">
        <f t="shared" ref="M20:M27" si="4">I20+K20</f>
        <v>248276</v>
      </c>
      <c r="N20" s="24">
        <f t="shared" si="3"/>
        <v>42397285</v>
      </c>
      <c r="O20" s="23">
        <f t="shared" si="2"/>
        <v>110.92190825213213</v>
      </c>
    </row>
    <row r="21" spans="1:15" s="1" customFormat="1" ht="17.100000000000001" customHeight="1" x14ac:dyDescent="0.2">
      <c r="A21" s="12" t="s">
        <v>8</v>
      </c>
      <c r="B21" s="19" t="s">
        <v>34</v>
      </c>
      <c r="C21" s="24">
        <v>153144</v>
      </c>
      <c r="D21" s="24">
        <v>42983360</v>
      </c>
      <c r="E21" s="24">
        <v>7382</v>
      </c>
      <c r="F21" s="24">
        <v>7805768</v>
      </c>
      <c r="G21" s="24">
        <f t="shared" si="0"/>
        <v>160526</v>
      </c>
      <c r="H21" s="24">
        <f t="shared" si="1"/>
        <v>50789128</v>
      </c>
      <c r="I21" s="24">
        <v>132210</v>
      </c>
      <c r="J21" s="24">
        <v>32130738</v>
      </c>
      <c r="K21" s="24">
        <v>6679</v>
      </c>
      <c r="L21" s="24">
        <v>4329014</v>
      </c>
      <c r="M21" s="24">
        <f t="shared" si="4"/>
        <v>138889</v>
      </c>
      <c r="N21" s="24">
        <f t="shared" si="3"/>
        <v>36459752</v>
      </c>
      <c r="O21" s="23">
        <f t="shared" si="2"/>
        <v>71.786528801990855</v>
      </c>
    </row>
    <row r="22" spans="1:15" s="1" customFormat="1" ht="17.100000000000001" customHeight="1" x14ac:dyDescent="0.2">
      <c r="A22" s="12" t="s">
        <v>9</v>
      </c>
      <c r="B22" s="19" t="s">
        <v>37</v>
      </c>
      <c r="C22" s="1">
        <v>294626</v>
      </c>
      <c r="D22" s="1">
        <v>62084184</v>
      </c>
      <c r="E22" s="24">
        <v>0</v>
      </c>
      <c r="F22" s="24">
        <v>0</v>
      </c>
      <c r="G22" s="24">
        <f t="shared" si="0"/>
        <v>294626</v>
      </c>
      <c r="H22" s="24">
        <f t="shared" si="1"/>
        <v>62084184</v>
      </c>
      <c r="I22" s="24">
        <v>288702</v>
      </c>
      <c r="J22" s="24">
        <v>62564400</v>
      </c>
      <c r="K22" s="24">
        <v>0</v>
      </c>
      <c r="L22" s="24">
        <v>0</v>
      </c>
      <c r="M22" s="24">
        <f t="shared" si="4"/>
        <v>288702</v>
      </c>
      <c r="N22" s="24">
        <f t="shared" si="3"/>
        <v>62564400</v>
      </c>
      <c r="O22" s="23">
        <f t="shared" si="2"/>
        <v>100.77349168348577</v>
      </c>
    </row>
    <row r="23" spans="1:15" s="1" customFormat="1" ht="17.100000000000001" customHeight="1" x14ac:dyDescent="0.2">
      <c r="A23" s="12" t="s">
        <v>10</v>
      </c>
      <c r="B23" s="19" t="s">
        <v>38</v>
      </c>
      <c r="C23" s="24">
        <v>145176</v>
      </c>
      <c r="D23" s="24">
        <v>26463380</v>
      </c>
      <c r="E23" s="24">
        <v>64968</v>
      </c>
      <c r="F23" s="24">
        <v>28415838</v>
      </c>
      <c r="G23" s="24">
        <f t="shared" si="0"/>
        <v>210144</v>
      </c>
      <c r="H23" s="24">
        <f t="shared" si="1"/>
        <v>54879218</v>
      </c>
      <c r="I23" s="24">
        <v>135323</v>
      </c>
      <c r="J23" s="24">
        <v>25911306</v>
      </c>
      <c r="K23" s="24">
        <v>67201</v>
      </c>
      <c r="L23" s="24">
        <v>29055307</v>
      </c>
      <c r="M23" s="24">
        <f t="shared" si="4"/>
        <v>202524</v>
      </c>
      <c r="N23" s="24">
        <f t="shared" si="3"/>
        <v>54966613</v>
      </c>
      <c r="O23" s="23">
        <f t="shared" si="2"/>
        <v>100.15924971817201</v>
      </c>
    </row>
    <row r="24" spans="1:15" s="1" customFormat="1" ht="17.100000000000001" customHeight="1" x14ac:dyDescent="0.2">
      <c r="A24" s="12" t="s">
        <v>11</v>
      </c>
      <c r="B24" s="19" t="s">
        <v>44</v>
      </c>
      <c r="C24" s="24">
        <v>283583</v>
      </c>
      <c r="D24" s="24">
        <v>63119444</v>
      </c>
      <c r="E24" s="24">
        <v>17964</v>
      </c>
      <c r="F24" s="24">
        <v>4176548</v>
      </c>
      <c r="G24" s="24">
        <f t="shared" si="0"/>
        <v>301547</v>
      </c>
      <c r="H24" s="24">
        <f t="shared" si="1"/>
        <v>67295992</v>
      </c>
      <c r="I24" s="24">
        <v>260280</v>
      </c>
      <c r="J24" s="24">
        <v>61415720</v>
      </c>
      <c r="K24" s="24">
        <v>18285</v>
      </c>
      <c r="L24" s="24">
        <v>3673956</v>
      </c>
      <c r="M24" s="24">
        <f t="shared" si="4"/>
        <v>278565</v>
      </c>
      <c r="N24" s="24">
        <f t="shared" si="3"/>
        <v>65089676</v>
      </c>
      <c r="O24" s="23">
        <f t="shared" si="2"/>
        <v>96.7214748836751</v>
      </c>
    </row>
    <row r="25" spans="1:15" s="1" customFormat="1" ht="17.100000000000001" customHeight="1" x14ac:dyDescent="0.2">
      <c r="A25" s="12" t="s">
        <v>12</v>
      </c>
      <c r="B25" s="19" t="s">
        <v>41</v>
      </c>
      <c r="C25" s="24">
        <v>114897</v>
      </c>
      <c r="D25" s="24">
        <v>32536931</v>
      </c>
      <c r="E25" s="24">
        <v>98916</v>
      </c>
      <c r="F25" s="24">
        <v>15654691</v>
      </c>
      <c r="G25" s="24">
        <f t="shared" si="0"/>
        <v>213813</v>
      </c>
      <c r="H25" s="24">
        <f t="shared" si="1"/>
        <v>48191622</v>
      </c>
      <c r="I25" s="26">
        <v>108528</v>
      </c>
      <c r="J25" s="24">
        <v>32209974</v>
      </c>
      <c r="K25" s="24">
        <v>138670</v>
      </c>
      <c r="L25" s="24">
        <v>21317160</v>
      </c>
      <c r="M25" s="24">
        <f t="shared" si="4"/>
        <v>247198</v>
      </c>
      <c r="N25" s="24">
        <f t="shared" si="3"/>
        <v>53527134</v>
      </c>
      <c r="O25" s="23">
        <f t="shared" si="2"/>
        <v>111.07145138215103</v>
      </c>
    </row>
    <row r="26" spans="1:15" s="1" customFormat="1" ht="17.100000000000001" customHeight="1" x14ac:dyDescent="0.2">
      <c r="A26" s="12" t="s">
        <v>13</v>
      </c>
      <c r="B26" s="19" t="s">
        <v>42</v>
      </c>
      <c r="C26" s="24">
        <v>143857</v>
      </c>
      <c r="D26" s="24">
        <v>27198169</v>
      </c>
      <c r="E26" s="24">
        <v>211097</v>
      </c>
      <c r="F26" s="24">
        <v>36134885</v>
      </c>
      <c r="G26" s="24">
        <f t="shared" si="0"/>
        <v>354954</v>
      </c>
      <c r="H26" s="24">
        <f t="shared" si="1"/>
        <v>63333054</v>
      </c>
      <c r="I26" s="26">
        <v>124640</v>
      </c>
      <c r="J26" s="24">
        <v>28414138</v>
      </c>
      <c r="K26" s="24">
        <v>220838</v>
      </c>
      <c r="L26" s="24">
        <v>33718623</v>
      </c>
      <c r="M26" s="24">
        <f t="shared" si="4"/>
        <v>345478</v>
      </c>
      <c r="N26" s="24">
        <f t="shared" si="3"/>
        <v>62132761</v>
      </c>
      <c r="O26" s="23">
        <f t="shared" si="2"/>
        <v>98.104792167451777</v>
      </c>
    </row>
    <row r="27" spans="1:15" s="1" customFormat="1" ht="17.100000000000001" customHeight="1" x14ac:dyDescent="0.2">
      <c r="A27" s="12" t="s">
        <v>14</v>
      </c>
      <c r="B27" s="19" t="s">
        <v>67</v>
      </c>
      <c r="C27" s="24">
        <v>8734</v>
      </c>
      <c r="D27" s="24">
        <v>418266</v>
      </c>
      <c r="E27" s="24">
        <v>117286</v>
      </c>
      <c r="F27" s="24">
        <v>36960260</v>
      </c>
      <c r="G27" s="24">
        <f t="shared" si="0"/>
        <v>126020</v>
      </c>
      <c r="H27" s="24">
        <f t="shared" si="1"/>
        <v>37378526</v>
      </c>
      <c r="I27" s="26">
        <v>5595</v>
      </c>
      <c r="J27" s="24">
        <v>362265</v>
      </c>
      <c r="K27" s="24">
        <v>136798</v>
      </c>
      <c r="L27" s="24">
        <v>34108570</v>
      </c>
      <c r="M27" s="24">
        <f t="shared" si="4"/>
        <v>142393</v>
      </c>
      <c r="N27" s="24">
        <f t="shared" si="3"/>
        <v>34470835</v>
      </c>
      <c r="O27" s="23">
        <f t="shared" si="2"/>
        <v>92.220958632772195</v>
      </c>
    </row>
    <row r="28" spans="1:15" s="1" customFormat="1" ht="17.100000000000001" customHeight="1" x14ac:dyDescent="0.2">
      <c r="A28" s="15"/>
      <c r="B28" s="16" t="s">
        <v>5</v>
      </c>
      <c r="C28" s="17">
        <f t="shared" ref="C28:N28" si="5">SUM(C17:C27)</f>
        <v>1895413</v>
      </c>
      <c r="D28" s="17">
        <f t="shared" si="5"/>
        <v>398264038</v>
      </c>
      <c r="E28" s="17">
        <f t="shared" si="5"/>
        <v>547799</v>
      </c>
      <c r="F28" s="17">
        <f t="shared" si="5"/>
        <v>133757208</v>
      </c>
      <c r="G28" s="17">
        <f t="shared" si="5"/>
        <v>2443212</v>
      </c>
      <c r="H28" s="17">
        <f t="shared" si="5"/>
        <v>532021246</v>
      </c>
      <c r="I28" s="17">
        <f>SUM(I17:I27)</f>
        <v>1840880</v>
      </c>
      <c r="J28" s="17">
        <f t="shared" si="5"/>
        <v>398372113</v>
      </c>
      <c r="K28" s="17">
        <f t="shared" si="5"/>
        <v>617015</v>
      </c>
      <c r="L28" s="17">
        <f t="shared" si="5"/>
        <v>130751262</v>
      </c>
      <c r="M28" s="17">
        <f t="shared" si="5"/>
        <v>2457895</v>
      </c>
      <c r="N28" s="17">
        <f>SUM(N17:N27)-0.9</f>
        <v>529123374.10000002</v>
      </c>
      <c r="O28" s="34">
        <f t="shared" si="2"/>
        <v>99.455308989671437</v>
      </c>
    </row>
    <row r="29" spans="1:15" x14ac:dyDescent="0.25">
      <c r="A29" s="18"/>
      <c r="C29" s="29"/>
      <c r="D29" s="30"/>
      <c r="E29" s="29"/>
      <c r="F29" s="30"/>
      <c r="G29" s="29"/>
      <c r="H29" s="30"/>
      <c r="I29" s="29"/>
      <c r="J29" s="30"/>
      <c r="K29" s="29"/>
      <c r="L29" s="30"/>
      <c r="M29" s="29"/>
      <c r="N29" s="30"/>
    </row>
    <row r="30" spans="1:15" x14ac:dyDescent="0.25">
      <c r="A30" s="18"/>
      <c r="C30" s="31"/>
      <c r="D30" s="32"/>
      <c r="E30" s="31"/>
      <c r="F30" s="32"/>
      <c r="G30" s="31"/>
      <c r="H30" s="32"/>
      <c r="I30" s="31"/>
      <c r="J30" s="32"/>
      <c r="K30" s="31"/>
      <c r="L30" s="32"/>
      <c r="M30" s="31"/>
      <c r="N30" s="32"/>
    </row>
    <row r="31" spans="1:15" x14ac:dyDescent="0.25">
      <c r="A31" s="18" t="s">
        <v>58</v>
      </c>
      <c r="B31" s="3"/>
      <c r="D31" s="26"/>
      <c r="F31" s="26"/>
      <c r="N31" s="26"/>
    </row>
    <row r="32" spans="1:15" x14ac:dyDescent="0.25">
      <c r="C32" s="3"/>
      <c r="D32" s="4"/>
      <c r="E32" s="3"/>
      <c r="F32" s="4"/>
      <c r="G32" s="3"/>
      <c r="K32" s="3"/>
      <c r="M32" s="3"/>
      <c r="N32" s="4"/>
    </row>
    <row r="33" spans="1:14" x14ac:dyDescent="0.25">
      <c r="A33" s="18" t="s">
        <v>74</v>
      </c>
      <c r="D33" s="11"/>
      <c r="F33" s="11"/>
      <c r="H33" s="11"/>
      <c r="J33" s="11"/>
      <c r="L33" s="11"/>
      <c r="N33" s="11"/>
    </row>
    <row r="34" spans="1:14" x14ac:dyDescent="0.25">
      <c r="F34" s="11"/>
      <c r="H34" s="11"/>
      <c r="J34" s="11"/>
      <c r="L34" s="11"/>
      <c r="N34" s="11"/>
    </row>
    <row r="35" spans="1:14" x14ac:dyDescent="0.25">
      <c r="A35" s="18"/>
    </row>
    <row r="36" spans="1:14" x14ac:dyDescent="0.25">
      <c r="B36" s="14"/>
    </row>
    <row r="37" spans="1:14" x14ac:dyDescent="0.25">
      <c r="B37" s="14"/>
    </row>
    <row r="38" spans="1:14" x14ac:dyDescent="0.25">
      <c r="B38" s="14"/>
    </row>
    <row r="39" spans="1:14" x14ac:dyDescent="0.25">
      <c r="B39" s="14"/>
      <c r="D39" s="14"/>
      <c r="F39" s="14"/>
      <c r="H39" s="14"/>
      <c r="J39" s="14"/>
      <c r="L39" s="14"/>
      <c r="N39" s="14"/>
    </row>
    <row r="40" spans="1:14" x14ac:dyDescent="0.25">
      <c r="B40" s="14"/>
      <c r="D40" s="14"/>
      <c r="F40" s="14"/>
      <c r="H40" s="14"/>
      <c r="J40" s="14"/>
      <c r="L40" s="14"/>
      <c r="N40" s="14"/>
    </row>
    <row r="41" spans="1:14" x14ac:dyDescent="0.25">
      <c r="B41" s="14"/>
      <c r="D41" s="14"/>
      <c r="F41" s="14"/>
      <c r="H41" s="14"/>
      <c r="J41" s="14"/>
      <c r="L41" s="14"/>
      <c r="N41" s="14"/>
    </row>
    <row r="42" spans="1:14" x14ac:dyDescent="0.25">
      <c r="B42" s="14"/>
      <c r="D42" s="14"/>
      <c r="F42" s="14"/>
      <c r="H42" s="14"/>
      <c r="J42" s="14"/>
      <c r="L42" s="14"/>
      <c r="N42" s="14"/>
    </row>
    <row r="43" spans="1:14" x14ac:dyDescent="0.25">
      <c r="B43" s="14"/>
      <c r="D43" s="14"/>
      <c r="F43" s="14"/>
      <c r="H43" s="14"/>
      <c r="J43" s="14"/>
      <c r="L43" s="14"/>
      <c r="N43" s="14"/>
    </row>
    <row r="44" spans="1:14" x14ac:dyDescent="0.25">
      <c r="B44" s="14"/>
      <c r="D44" s="14"/>
      <c r="F44" s="14"/>
      <c r="H44" s="14"/>
      <c r="J44" s="14"/>
      <c r="L44" s="14"/>
      <c r="N44" s="14"/>
    </row>
    <row r="45" spans="1:14" x14ac:dyDescent="0.25">
      <c r="B45" s="14"/>
      <c r="D45" s="14"/>
      <c r="F45" s="14"/>
      <c r="H45" s="14"/>
      <c r="J45" s="14"/>
      <c r="L45" s="14"/>
      <c r="N45" s="14"/>
    </row>
    <row r="46" spans="1:14" x14ac:dyDescent="0.25">
      <c r="B46" s="14"/>
      <c r="D46" s="14"/>
      <c r="F46" s="14"/>
      <c r="H46" s="14"/>
      <c r="J46" s="14"/>
      <c r="L46" s="14"/>
      <c r="N46" s="14"/>
    </row>
    <row r="47" spans="1:14" x14ac:dyDescent="0.25">
      <c r="B47" s="14"/>
      <c r="D47" s="14"/>
      <c r="F47" s="14"/>
      <c r="H47" s="14"/>
      <c r="J47" s="14"/>
      <c r="L47" s="14"/>
      <c r="N47" s="14"/>
    </row>
    <row r="48" spans="1:14" x14ac:dyDescent="0.25">
      <c r="F48" s="14"/>
      <c r="H48" s="14"/>
      <c r="J48" s="14"/>
      <c r="L48" s="14"/>
      <c r="N48" s="14"/>
    </row>
    <row r="49" spans="6:14" x14ac:dyDescent="0.25">
      <c r="F49" s="14"/>
      <c r="H49" s="14"/>
      <c r="J49" s="14"/>
      <c r="L49" s="14"/>
      <c r="N49" s="14"/>
    </row>
    <row r="50" spans="6:14" x14ac:dyDescent="0.25">
      <c r="F50" s="14"/>
      <c r="H50" s="14"/>
      <c r="J50" s="14"/>
      <c r="L50" s="14"/>
      <c r="N50" s="14"/>
    </row>
    <row r="51" spans="6:14" x14ac:dyDescent="0.25">
      <c r="F51" s="14"/>
      <c r="H51" s="14"/>
      <c r="J51" s="14"/>
      <c r="L51" s="14"/>
      <c r="N51" s="14"/>
    </row>
  </sheetData>
  <sortState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dataValidations count="1">
    <dataValidation allowBlank="1" showInputMessage="1" sqref="C24:D24"/>
  </dataValidation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49"/>
  <sheetViews>
    <sheetView showGridLines="0" showRuler="0" view="pageLayout" zoomScale="80" zoomScaleNormal="70" zoomScalePageLayoutView="80" workbookViewId="0">
      <selection activeCell="A6" sqref="A6:O6"/>
    </sheetView>
  </sheetViews>
  <sheetFormatPr defaultColWidth="9.140625" defaultRowHeight="15" x14ac:dyDescent="0.25"/>
  <cols>
    <col min="1" max="1" width="5.28515625" style="13" customWidth="1"/>
    <col min="2" max="2" width="25.5703125" style="13" customWidth="1"/>
    <col min="3" max="3" width="11.140625" style="13" customWidth="1"/>
    <col min="4" max="4" width="13.7109375" style="13" customWidth="1"/>
    <col min="5" max="5" width="8.85546875" style="13" customWidth="1"/>
    <col min="6" max="6" width="13.7109375" style="13" customWidth="1"/>
    <col min="7" max="7" width="11.140625" style="13" customWidth="1"/>
    <col min="8" max="8" width="13.7109375" style="13" customWidth="1"/>
    <col min="9" max="9" width="11.140625" style="13" customWidth="1"/>
    <col min="10" max="10" width="13.7109375" style="13" customWidth="1"/>
    <col min="11" max="11" width="8.85546875" style="13" customWidth="1"/>
    <col min="12" max="12" width="12.28515625" style="13" customWidth="1"/>
    <col min="13" max="13" width="11.140625" style="13" customWidth="1"/>
    <col min="14" max="14" width="13.7109375" style="13" customWidth="1"/>
    <col min="15" max="15" width="10.140625" style="13" customWidth="1"/>
    <col min="16" max="16384" width="9.140625" style="13"/>
  </cols>
  <sheetData>
    <row r="6" spans="1:15" ht="23.25" x14ac:dyDescent="0.35">
      <c r="A6" s="38" t="s">
        <v>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ht="16.5" customHeight="1" x14ac:dyDescent="0.35">
      <c r="A7" s="20"/>
      <c r="B7" s="20"/>
      <c r="C7" s="25"/>
      <c r="D7" s="25"/>
      <c r="E7" s="25"/>
      <c r="F7" s="25"/>
      <c r="G7" s="25"/>
      <c r="H7" s="20"/>
      <c r="I7" s="25"/>
      <c r="J7" s="25"/>
      <c r="K7" s="25"/>
      <c r="L7" s="25"/>
      <c r="M7" s="25"/>
      <c r="N7" s="25"/>
      <c r="O7" s="8"/>
    </row>
    <row r="8" spans="1:15" ht="17.25" x14ac:dyDescent="0.3">
      <c r="A8" s="5"/>
    </row>
    <row r="9" spans="1:15" s="1" customFormat="1" ht="15" customHeight="1" thickBot="1" x14ac:dyDescent="0.35">
      <c r="A9" s="9" t="s">
        <v>56</v>
      </c>
      <c r="D9" s="2"/>
      <c r="F9" s="2"/>
      <c r="H9" s="2"/>
      <c r="J9" s="2"/>
      <c r="L9" s="2"/>
      <c r="N9" s="2"/>
    </row>
    <row r="10" spans="1:15" s="1" customFormat="1" ht="28.5" customHeight="1" x14ac:dyDescent="0.2">
      <c r="A10" s="39" t="s">
        <v>1</v>
      </c>
      <c r="B10" s="42" t="s">
        <v>2</v>
      </c>
      <c r="C10" s="45" t="s">
        <v>65</v>
      </c>
      <c r="D10" s="45"/>
      <c r="E10" s="45"/>
      <c r="F10" s="45"/>
      <c r="G10" s="45"/>
      <c r="H10" s="45"/>
      <c r="I10" s="45" t="s">
        <v>70</v>
      </c>
      <c r="J10" s="45"/>
      <c r="K10" s="45"/>
      <c r="L10" s="45"/>
      <c r="M10" s="45"/>
      <c r="N10" s="45"/>
      <c r="O10" s="28" t="s">
        <v>53</v>
      </c>
    </row>
    <row r="11" spans="1:15" s="1" customFormat="1" ht="18" customHeight="1" x14ac:dyDescent="0.2">
      <c r="A11" s="40"/>
      <c r="B11" s="43"/>
      <c r="C11" s="46" t="s">
        <v>62</v>
      </c>
      <c r="D11" s="46"/>
      <c r="E11" s="46" t="s">
        <v>63</v>
      </c>
      <c r="F11" s="46"/>
      <c r="G11" s="46" t="s">
        <v>64</v>
      </c>
      <c r="H11" s="46"/>
      <c r="I11" s="46" t="s">
        <v>62</v>
      </c>
      <c r="J11" s="46"/>
      <c r="K11" s="46" t="s">
        <v>63</v>
      </c>
      <c r="L11" s="46"/>
      <c r="M11" s="46" t="s">
        <v>64</v>
      </c>
      <c r="N11" s="46"/>
      <c r="O11" s="36" t="s">
        <v>57</v>
      </c>
    </row>
    <row r="12" spans="1:15" s="1" customFormat="1" ht="18" customHeight="1" thickBot="1" x14ac:dyDescent="0.25">
      <c r="A12" s="41"/>
      <c r="B12" s="44"/>
      <c r="C12" s="6" t="s">
        <v>1</v>
      </c>
      <c r="D12" s="27" t="s">
        <v>66</v>
      </c>
      <c r="E12" s="6" t="s">
        <v>1</v>
      </c>
      <c r="F12" s="27" t="s">
        <v>66</v>
      </c>
      <c r="G12" s="6" t="s">
        <v>1</v>
      </c>
      <c r="H12" s="27" t="s">
        <v>66</v>
      </c>
      <c r="I12" s="6" t="s">
        <v>1</v>
      </c>
      <c r="J12" s="27" t="s">
        <v>66</v>
      </c>
      <c r="K12" s="6" t="s">
        <v>1</v>
      </c>
      <c r="L12" s="27" t="s">
        <v>66</v>
      </c>
      <c r="M12" s="6" t="s">
        <v>1</v>
      </c>
      <c r="N12" s="27" t="s">
        <v>66</v>
      </c>
      <c r="O12" s="37"/>
    </row>
    <row r="13" spans="1:15" s="1" customFormat="1" ht="16.5" customHeight="1" x14ac:dyDescent="0.2">
      <c r="A13" s="7" t="s">
        <v>3</v>
      </c>
      <c r="B13" s="19" t="s">
        <v>61</v>
      </c>
      <c r="C13" s="24">
        <v>86611</v>
      </c>
      <c r="D13" s="24">
        <v>15362956.380000001</v>
      </c>
      <c r="E13" s="24">
        <v>0</v>
      </c>
      <c r="F13" s="24">
        <v>0</v>
      </c>
      <c r="G13" s="24">
        <f t="shared" ref="G13:G27" si="0">C13+E13</f>
        <v>86611</v>
      </c>
      <c r="H13" s="24">
        <f t="shared" ref="H13:H27" si="1">D13+F13</f>
        <v>15362956.380000001</v>
      </c>
      <c r="I13" s="24" t="s">
        <v>59</v>
      </c>
      <c r="J13" s="24" t="s">
        <v>59</v>
      </c>
      <c r="K13" s="24" t="s">
        <v>59</v>
      </c>
      <c r="L13" s="24" t="s">
        <v>59</v>
      </c>
      <c r="M13" s="24" t="s">
        <v>59</v>
      </c>
      <c r="N13" s="24" t="s">
        <v>59</v>
      </c>
      <c r="O13" s="33" t="s">
        <v>59</v>
      </c>
    </row>
    <row r="14" spans="1:15" s="1" customFormat="1" ht="17.100000000000001" customHeight="1" x14ac:dyDescent="0.2">
      <c r="A14" s="12" t="s">
        <v>4</v>
      </c>
      <c r="B14" s="19" t="s">
        <v>47</v>
      </c>
      <c r="C14" s="24">
        <v>87823</v>
      </c>
      <c r="D14" s="24">
        <v>15811621.030000001</v>
      </c>
      <c r="E14" s="24">
        <v>0</v>
      </c>
      <c r="F14" s="24">
        <v>0</v>
      </c>
      <c r="G14" s="24">
        <f t="shared" si="0"/>
        <v>87823</v>
      </c>
      <c r="H14" s="24">
        <f t="shared" si="1"/>
        <v>15811621.030000001</v>
      </c>
      <c r="I14" s="24">
        <v>87487</v>
      </c>
      <c r="J14" s="24">
        <v>16578043.470000001</v>
      </c>
      <c r="K14" s="24">
        <v>0</v>
      </c>
      <c r="L14" s="24">
        <v>0</v>
      </c>
      <c r="M14" s="24">
        <f t="shared" ref="M14:M27" si="2">I14+K14</f>
        <v>87487</v>
      </c>
      <c r="N14" s="24">
        <f t="shared" ref="N14:N27" si="3">J14+L14</f>
        <v>16578043.470000001</v>
      </c>
      <c r="O14" s="23">
        <f t="shared" ref="O14:O28" si="4">N14/H14*100</f>
        <v>104.84720977403794</v>
      </c>
    </row>
    <row r="15" spans="1:15" s="1" customFormat="1" ht="17.100000000000001" customHeight="1" x14ac:dyDescent="0.2">
      <c r="A15" s="12" t="s">
        <v>6</v>
      </c>
      <c r="B15" s="19" t="s">
        <v>35</v>
      </c>
      <c r="C15" s="24">
        <v>113463</v>
      </c>
      <c r="D15" s="24">
        <v>23448281.16</v>
      </c>
      <c r="E15" s="24">
        <v>0</v>
      </c>
      <c r="F15" s="24">
        <v>0</v>
      </c>
      <c r="G15" s="24">
        <f t="shared" si="0"/>
        <v>113463</v>
      </c>
      <c r="H15" s="24">
        <f t="shared" si="1"/>
        <v>23448281.16</v>
      </c>
      <c r="I15" s="24">
        <v>107716</v>
      </c>
      <c r="J15" s="24">
        <v>23045840.52</v>
      </c>
      <c r="K15" s="24">
        <v>0</v>
      </c>
      <c r="L15" s="24">
        <v>0</v>
      </c>
      <c r="M15" s="24">
        <f t="shared" si="2"/>
        <v>107716</v>
      </c>
      <c r="N15" s="24">
        <f t="shared" si="3"/>
        <v>23045840.52</v>
      </c>
      <c r="O15" s="23">
        <f t="shared" si="4"/>
        <v>98.283709423074825</v>
      </c>
    </row>
    <row r="16" spans="1:15" s="1" customFormat="1" ht="17.100000000000001" customHeight="1" x14ac:dyDescent="0.2">
      <c r="A16" s="12" t="s">
        <v>7</v>
      </c>
      <c r="B16" s="19" t="s">
        <v>36</v>
      </c>
      <c r="C16" s="24">
        <v>108022</v>
      </c>
      <c r="D16" s="24">
        <v>23227107</v>
      </c>
      <c r="E16" s="24">
        <v>3258</v>
      </c>
      <c r="F16" s="24">
        <v>661638.25</v>
      </c>
      <c r="G16" s="24">
        <f t="shared" si="0"/>
        <v>111280</v>
      </c>
      <c r="H16" s="24">
        <f t="shared" si="1"/>
        <v>23888745.25</v>
      </c>
      <c r="I16" s="24">
        <v>101811</v>
      </c>
      <c r="J16" s="24">
        <v>23617907.619999997</v>
      </c>
      <c r="K16" s="24">
        <v>0</v>
      </c>
      <c r="L16" s="24">
        <v>0</v>
      </c>
      <c r="M16" s="24">
        <f t="shared" si="2"/>
        <v>101811</v>
      </c>
      <c r="N16" s="24">
        <f t="shared" si="3"/>
        <v>23617907.619999997</v>
      </c>
      <c r="O16" s="23">
        <f t="shared" si="4"/>
        <v>98.866254266745131</v>
      </c>
    </row>
    <row r="17" spans="1:15" s="1" customFormat="1" ht="17.100000000000001" customHeight="1" x14ac:dyDescent="0.2">
      <c r="A17" s="12" t="s">
        <v>8</v>
      </c>
      <c r="B17" s="19" t="s">
        <v>52</v>
      </c>
      <c r="C17" s="24">
        <v>66772</v>
      </c>
      <c r="D17" s="24">
        <v>10583654.020000001</v>
      </c>
      <c r="E17" s="24">
        <v>0</v>
      </c>
      <c r="F17" s="24">
        <v>0</v>
      </c>
      <c r="G17" s="24">
        <f t="shared" si="0"/>
        <v>66772</v>
      </c>
      <c r="H17" s="24">
        <f t="shared" si="1"/>
        <v>10583654.020000001</v>
      </c>
      <c r="I17" s="24">
        <v>67651</v>
      </c>
      <c r="J17" s="24">
        <v>11135097.15</v>
      </c>
      <c r="K17" s="24">
        <v>0</v>
      </c>
      <c r="L17" s="24">
        <v>0</v>
      </c>
      <c r="M17" s="24">
        <f t="shared" si="2"/>
        <v>67651</v>
      </c>
      <c r="N17" s="24">
        <f t="shared" si="3"/>
        <v>11135097.15</v>
      </c>
      <c r="O17" s="23">
        <f t="shared" si="4"/>
        <v>105.21032838902266</v>
      </c>
    </row>
    <row r="18" spans="1:15" s="1" customFormat="1" ht="17.100000000000001" customHeight="1" x14ac:dyDescent="0.2">
      <c r="A18" s="12" t="s">
        <v>9</v>
      </c>
      <c r="B18" s="19" t="s">
        <v>48</v>
      </c>
      <c r="C18" s="24">
        <v>109</v>
      </c>
      <c r="D18" s="24">
        <v>20014.080000000002</v>
      </c>
      <c r="E18" s="24">
        <v>58255</v>
      </c>
      <c r="F18" s="24">
        <v>21133698.34</v>
      </c>
      <c r="G18" s="24">
        <f t="shared" si="0"/>
        <v>58364</v>
      </c>
      <c r="H18" s="24">
        <f t="shared" si="1"/>
        <v>21153712.419999998</v>
      </c>
      <c r="I18" s="24">
        <v>56324</v>
      </c>
      <c r="J18" s="24">
        <v>9959301.5799000002</v>
      </c>
      <c r="K18" s="24">
        <v>65902</v>
      </c>
      <c r="L18" s="24">
        <v>23021826.960000001</v>
      </c>
      <c r="M18" s="24">
        <f t="shared" si="2"/>
        <v>122226</v>
      </c>
      <c r="N18" s="24">
        <f t="shared" si="3"/>
        <v>32981128.539900001</v>
      </c>
      <c r="O18" s="23">
        <f t="shared" si="4"/>
        <v>155.91177512991831</v>
      </c>
    </row>
    <row r="19" spans="1:15" s="1" customFormat="1" ht="17.100000000000001" customHeight="1" x14ac:dyDescent="0.2">
      <c r="A19" s="12" t="s">
        <v>10</v>
      </c>
      <c r="B19" s="19" t="s">
        <v>49</v>
      </c>
      <c r="C19" s="24">
        <v>30963</v>
      </c>
      <c r="D19" s="24">
        <v>4463152.96</v>
      </c>
      <c r="E19" s="24">
        <v>0</v>
      </c>
      <c r="F19" s="24">
        <v>0</v>
      </c>
      <c r="G19" s="24">
        <f t="shared" si="0"/>
        <v>30963</v>
      </c>
      <c r="H19" s="24">
        <f t="shared" si="1"/>
        <v>4463152.96</v>
      </c>
      <c r="I19" s="24">
        <v>30507</v>
      </c>
      <c r="J19" s="24">
        <v>4401240.1399999997</v>
      </c>
      <c r="K19" s="24">
        <v>0</v>
      </c>
      <c r="L19" s="24">
        <v>0</v>
      </c>
      <c r="M19" s="24">
        <f t="shared" si="2"/>
        <v>30507</v>
      </c>
      <c r="N19" s="24">
        <f t="shared" si="3"/>
        <v>4401240.1399999997</v>
      </c>
      <c r="O19" s="23">
        <f t="shared" si="4"/>
        <v>98.612800848304332</v>
      </c>
    </row>
    <row r="20" spans="1:15" s="1" customFormat="1" ht="17.100000000000001" customHeight="1" x14ac:dyDescent="0.2">
      <c r="A20" s="12" t="s">
        <v>11</v>
      </c>
      <c r="B20" s="19" t="s">
        <v>39</v>
      </c>
      <c r="C20" s="24">
        <v>83053</v>
      </c>
      <c r="D20" s="24">
        <v>11289297.77</v>
      </c>
      <c r="E20" s="24">
        <v>0</v>
      </c>
      <c r="F20" s="24">
        <v>0</v>
      </c>
      <c r="G20" s="24">
        <f t="shared" si="0"/>
        <v>83053</v>
      </c>
      <c r="H20" s="24">
        <f t="shared" si="1"/>
        <v>11289297.77</v>
      </c>
      <c r="I20" s="24">
        <v>76421</v>
      </c>
      <c r="J20" s="24">
        <v>11645609.41</v>
      </c>
      <c r="K20" s="24">
        <v>0</v>
      </c>
      <c r="L20" s="24">
        <v>0</v>
      </c>
      <c r="M20" s="24">
        <f t="shared" si="2"/>
        <v>76421</v>
      </c>
      <c r="N20" s="24">
        <f t="shared" si="3"/>
        <v>11645609.41</v>
      </c>
      <c r="O20" s="23">
        <f t="shared" si="4"/>
        <v>103.1561895811346</v>
      </c>
    </row>
    <row r="21" spans="1:15" s="1" customFormat="1" ht="17.100000000000001" customHeight="1" x14ac:dyDescent="0.2">
      <c r="A21" s="12" t="s">
        <v>12</v>
      </c>
      <c r="B21" s="19" t="s">
        <v>50</v>
      </c>
      <c r="C21" s="24">
        <v>112667</v>
      </c>
      <c r="D21" s="24">
        <v>16937269.629999999</v>
      </c>
      <c r="E21" s="24">
        <v>0</v>
      </c>
      <c r="F21" s="24">
        <v>0</v>
      </c>
      <c r="G21" s="24">
        <f t="shared" si="0"/>
        <v>112667</v>
      </c>
      <c r="H21" s="24">
        <f t="shared" si="1"/>
        <v>16937269.629999999</v>
      </c>
      <c r="I21" s="24">
        <v>106410</v>
      </c>
      <c r="J21" s="24">
        <v>16235461.800000001</v>
      </c>
      <c r="K21" s="24">
        <v>0</v>
      </c>
      <c r="L21" s="24">
        <v>0</v>
      </c>
      <c r="M21" s="24">
        <f t="shared" si="2"/>
        <v>106410</v>
      </c>
      <c r="N21" s="24">
        <f t="shared" si="3"/>
        <v>16235461.800000001</v>
      </c>
      <c r="O21" s="23">
        <f t="shared" si="4"/>
        <v>95.856428779069986</v>
      </c>
    </row>
    <row r="22" spans="1:15" s="1" customFormat="1" ht="17.100000000000001" customHeight="1" x14ac:dyDescent="0.2">
      <c r="A22" s="12" t="s">
        <v>13</v>
      </c>
      <c r="B22" s="19" t="s">
        <v>40</v>
      </c>
      <c r="C22" s="24">
        <v>144306</v>
      </c>
      <c r="D22" s="24">
        <v>23481472.68</v>
      </c>
      <c r="E22" s="24">
        <v>0</v>
      </c>
      <c r="F22" s="24">
        <v>0</v>
      </c>
      <c r="G22" s="24">
        <f t="shared" si="0"/>
        <v>144306</v>
      </c>
      <c r="H22" s="24">
        <f t="shared" si="1"/>
        <v>23481472.68</v>
      </c>
      <c r="I22" s="24">
        <v>142022</v>
      </c>
      <c r="J22" s="24">
        <v>24230036.289999999</v>
      </c>
      <c r="K22" s="24">
        <v>0</v>
      </c>
      <c r="L22" s="24">
        <v>0</v>
      </c>
      <c r="M22" s="24">
        <f t="shared" si="2"/>
        <v>142022</v>
      </c>
      <c r="N22" s="24">
        <f t="shared" si="3"/>
        <v>24230036.289999999</v>
      </c>
      <c r="O22" s="23">
        <f t="shared" si="4"/>
        <v>103.18789038575753</v>
      </c>
    </row>
    <row r="23" spans="1:15" s="1" customFormat="1" ht="17.100000000000001" customHeight="1" x14ac:dyDescent="0.2">
      <c r="A23" s="12" t="s">
        <v>14</v>
      </c>
      <c r="B23" s="19" t="s">
        <v>45</v>
      </c>
      <c r="C23" s="24">
        <v>68062</v>
      </c>
      <c r="D23" s="24">
        <v>10619160.130000001</v>
      </c>
      <c r="E23" s="24">
        <v>0</v>
      </c>
      <c r="F23" s="24">
        <v>0</v>
      </c>
      <c r="G23" s="24">
        <f t="shared" si="0"/>
        <v>68062</v>
      </c>
      <c r="H23" s="24">
        <f t="shared" si="1"/>
        <v>10619160.130000001</v>
      </c>
      <c r="I23" s="24">
        <v>69939</v>
      </c>
      <c r="J23" s="24">
        <v>11225943.790000001</v>
      </c>
      <c r="K23" s="24">
        <v>0</v>
      </c>
      <c r="L23" s="24">
        <v>0</v>
      </c>
      <c r="M23" s="24">
        <f t="shared" si="2"/>
        <v>69939</v>
      </c>
      <c r="N23" s="24">
        <f t="shared" si="3"/>
        <v>11225943.790000001</v>
      </c>
      <c r="O23" s="23">
        <f t="shared" si="4"/>
        <v>105.71404567377967</v>
      </c>
    </row>
    <row r="24" spans="1:15" s="1" customFormat="1" ht="17.100000000000001" customHeight="1" x14ac:dyDescent="0.2">
      <c r="A24" s="12" t="s">
        <v>15</v>
      </c>
      <c r="B24" s="19" t="s">
        <v>60</v>
      </c>
      <c r="C24" s="24">
        <v>46525</v>
      </c>
      <c r="D24" s="24">
        <v>7345465.2199999997</v>
      </c>
      <c r="E24" s="24">
        <v>0</v>
      </c>
      <c r="F24" s="24">
        <v>0</v>
      </c>
      <c r="G24" s="24">
        <f t="shared" si="0"/>
        <v>46525</v>
      </c>
      <c r="H24" s="24">
        <f t="shared" si="1"/>
        <v>7345465.2199999997</v>
      </c>
      <c r="I24" s="24">
        <v>54866</v>
      </c>
      <c r="J24" s="24">
        <v>8768639.75</v>
      </c>
      <c r="K24" s="24">
        <v>0</v>
      </c>
      <c r="L24" s="24">
        <v>0</v>
      </c>
      <c r="M24" s="24">
        <f t="shared" si="2"/>
        <v>54866</v>
      </c>
      <c r="N24" s="24">
        <f t="shared" si="3"/>
        <v>8768639.75</v>
      </c>
      <c r="O24" s="23">
        <f t="shared" si="4"/>
        <v>119.37487262379278</v>
      </c>
    </row>
    <row r="25" spans="1:15" s="1" customFormat="1" ht="17.100000000000001" customHeight="1" x14ac:dyDescent="0.2">
      <c r="A25" s="12" t="s">
        <v>16</v>
      </c>
      <c r="B25" s="19" t="s">
        <v>69</v>
      </c>
      <c r="C25" s="24">
        <v>25288</v>
      </c>
      <c r="D25" s="24">
        <v>3860700.17</v>
      </c>
      <c r="E25" s="24">
        <v>0</v>
      </c>
      <c r="F25" s="24">
        <v>0</v>
      </c>
      <c r="G25" s="24">
        <f t="shared" si="0"/>
        <v>25288</v>
      </c>
      <c r="H25" s="24">
        <f t="shared" si="1"/>
        <v>3860700.17</v>
      </c>
      <c r="I25" s="24">
        <v>22477</v>
      </c>
      <c r="J25" s="24">
        <v>3487592.94</v>
      </c>
      <c r="K25" s="24">
        <v>0</v>
      </c>
      <c r="L25" s="24">
        <v>0</v>
      </c>
      <c r="M25" s="24">
        <f t="shared" si="2"/>
        <v>22477</v>
      </c>
      <c r="N25" s="24">
        <f t="shared" si="3"/>
        <v>3487592.94</v>
      </c>
      <c r="O25" s="23">
        <f t="shared" si="4"/>
        <v>90.335762593032442</v>
      </c>
    </row>
    <row r="26" spans="1:15" s="1" customFormat="1" ht="17.100000000000001" customHeight="1" x14ac:dyDescent="0.2">
      <c r="A26" s="12" t="s">
        <v>17</v>
      </c>
      <c r="B26" s="19" t="s">
        <v>51</v>
      </c>
      <c r="C26" s="24">
        <v>57796</v>
      </c>
      <c r="D26" s="24">
        <v>11185083.821</v>
      </c>
      <c r="E26" s="24">
        <v>0</v>
      </c>
      <c r="F26" s="24">
        <v>0</v>
      </c>
      <c r="G26" s="24">
        <f t="shared" si="0"/>
        <v>57796</v>
      </c>
      <c r="H26" s="24">
        <f t="shared" si="1"/>
        <v>11185083.821</v>
      </c>
      <c r="I26" s="24">
        <v>52121</v>
      </c>
      <c r="J26" s="24">
        <v>11153030.35</v>
      </c>
      <c r="K26" s="24">
        <v>0</v>
      </c>
      <c r="L26" s="24">
        <v>0</v>
      </c>
      <c r="M26" s="24">
        <f t="shared" si="2"/>
        <v>52121</v>
      </c>
      <c r="N26" s="24">
        <f t="shared" si="3"/>
        <v>11153030.35</v>
      </c>
      <c r="O26" s="23">
        <f t="shared" si="4"/>
        <v>99.713426635750196</v>
      </c>
    </row>
    <row r="27" spans="1:15" s="1" customFormat="1" ht="17.100000000000001" customHeight="1" x14ac:dyDescent="0.2">
      <c r="A27" s="12" t="s">
        <v>18</v>
      </c>
      <c r="B27" s="19" t="s">
        <v>43</v>
      </c>
      <c r="C27" s="24">
        <v>89855</v>
      </c>
      <c r="D27" s="24">
        <v>28444300.510000002</v>
      </c>
      <c r="E27" s="24">
        <v>9495</v>
      </c>
      <c r="F27" s="24">
        <v>2884412.43</v>
      </c>
      <c r="G27" s="24">
        <f t="shared" si="0"/>
        <v>99350</v>
      </c>
      <c r="H27" s="24">
        <f t="shared" si="1"/>
        <v>31328712.940000001</v>
      </c>
      <c r="I27" s="24">
        <v>66774</v>
      </c>
      <c r="J27" s="24">
        <v>25652585.420000002</v>
      </c>
      <c r="K27" s="24">
        <v>8564</v>
      </c>
      <c r="L27" s="24">
        <v>2612577.2199999997</v>
      </c>
      <c r="M27" s="24">
        <f t="shared" si="2"/>
        <v>75338</v>
      </c>
      <c r="N27" s="24">
        <f t="shared" si="3"/>
        <v>28265162.640000001</v>
      </c>
      <c r="O27" s="23">
        <f t="shared" si="4"/>
        <v>90.221269843203459</v>
      </c>
    </row>
    <row r="28" spans="1:15" s="1" customFormat="1" ht="17.100000000000001" customHeight="1" x14ac:dyDescent="0.2">
      <c r="A28" s="15"/>
      <c r="B28" s="16" t="s">
        <v>5</v>
      </c>
      <c r="C28" s="17">
        <f t="shared" ref="C28:N28" si="5">SUM(C13:C27)</f>
        <v>1121315</v>
      </c>
      <c r="D28" s="17">
        <f t="shared" si="5"/>
        <v>206079536.56099996</v>
      </c>
      <c r="E28" s="17">
        <f t="shared" si="5"/>
        <v>71008</v>
      </c>
      <c r="F28" s="17">
        <f t="shared" si="5"/>
        <v>24679749.02</v>
      </c>
      <c r="G28" s="17">
        <f t="shared" si="5"/>
        <v>1192323</v>
      </c>
      <c r="H28" s="17">
        <f t="shared" si="5"/>
        <v>230759285.581</v>
      </c>
      <c r="I28" s="17">
        <f t="shared" si="5"/>
        <v>1042526</v>
      </c>
      <c r="J28" s="17">
        <f t="shared" si="5"/>
        <v>201136330.2299</v>
      </c>
      <c r="K28" s="17">
        <f t="shared" si="5"/>
        <v>74466</v>
      </c>
      <c r="L28" s="17">
        <f t="shared" si="5"/>
        <v>25634404.18</v>
      </c>
      <c r="M28" s="17">
        <f t="shared" si="5"/>
        <v>1116992</v>
      </c>
      <c r="N28" s="17">
        <f t="shared" si="5"/>
        <v>226770734.40990001</v>
      </c>
      <c r="O28" s="34">
        <f t="shared" si="4"/>
        <v>98.271553337037901</v>
      </c>
    </row>
    <row r="29" spans="1:15" x14ac:dyDescent="0.25">
      <c r="D29" s="26"/>
      <c r="F29" s="26"/>
      <c r="H29" s="26"/>
      <c r="J29" s="26"/>
      <c r="L29" s="26"/>
      <c r="N29" s="26"/>
    </row>
    <row r="30" spans="1:15" x14ac:dyDescent="0.25">
      <c r="B30" s="3"/>
      <c r="C30" s="3"/>
      <c r="D30" s="4"/>
      <c r="E30" s="3"/>
      <c r="F30" s="4"/>
      <c r="G30" s="3"/>
      <c r="H30" s="4"/>
      <c r="I30" s="3"/>
      <c r="J30" s="4"/>
      <c r="K30" s="3"/>
      <c r="L30" s="4"/>
      <c r="M30" s="3"/>
      <c r="N30" s="4"/>
    </row>
    <row r="31" spans="1:15" x14ac:dyDescent="0.25">
      <c r="A31" s="18" t="s">
        <v>58</v>
      </c>
      <c r="D31" s="11"/>
      <c r="F31" s="11"/>
      <c r="H31" s="11"/>
      <c r="J31" s="11"/>
      <c r="L31" s="11"/>
      <c r="N31" s="11"/>
    </row>
    <row r="32" spans="1:15" x14ac:dyDescent="0.25">
      <c r="A32" s="18"/>
      <c r="D32" s="11"/>
      <c r="F32" s="11"/>
      <c r="H32" s="11"/>
      <c r="J32" s="11"/>
      <c r="L32" s="11"/>
      <c r="N32" s="11"/>
    </row>
    <row r="33" spans="1:14" x14ac:dyDescent="0.25">
      <c r="A33" s="18" t="s">
        <v>73</v>
      </c>
    </row>
    <row r="35" spans="1:14" ht="14.45" customHeight="1" x14ac:dyDescent="0.25">
      <c r="A35" s="18" t="s">
        <v>72</v>
      </c>
    </row>
    <row r="37" spans="1:14" x14ac:dyDescent="0.25">
      <c r="D37" s="14"/>
      <c r="F37" s="14"/>
      <c r="H37" s="14"/>
      <c r="J37" s="14"/>
      <c r="L37" s="14"/>
      <c r="N37" s="14"/>
    </row>
    <row r="38" spans="1:14" x14ac:dyDescent="0.25">
      <c r="D38" s="14"/>
      <c r="F38" s="14"/>
      <c r="H38" s="14"/>
      <c r="J38" s="14"/>
      <c r="L38" s="14"/>
      <c r="N38" s="14"/>
    </row>
    <row r="39" spans="1:14" x14ac:dyDescent="0.25">
      <c r="D39" s="14"/>
      <c r="F39" s="14"/>
      <c r="H39" s="14"/>
      <c r="J39" s="14"/>
      <c r="L39" s="14"/>
      <c r="N39" s="14"/>
    </row>
    <row r="40" spans="1:14" x14ac:dyDescent="0.25">
      <c r="D40" s="14"/>
      <c r="F40" s="14"/>
      <c r="H40" s="14"/>
      <c r="J40" s="14"/>
      <c r="L40" s="14"/>
      <c r="N40" s="14"/>
    </row>
    <row r="41" spans="1:14" x14ac:dyDescent="0.25">
      <c r="D41" s="14"/>
      <c r="F41" s="14"/>
      <c r="H41" s="14"/>
      <c r="J41" s="14"/>
      <c r="L41" s="14"/>
      <c r="N41" s="14"/>
    </row>
    <row r="42" spans="1:14" x14ac:dyDescent="0.25">
      <c r="D42" s="14"/>
      <c r="F42" s="14"/>
      <c r="H42" s="14"/>
      <c r="J42" s="14"/>
      <c r="L42" s="14"/>
      <c r="N42" s="14"/>
    </row>
    <row r="43" spans="1:14" x14ac:dyDescent="0.25">
      <c r="D43" s="14"/>
      <c r="F43" s="14"/>
      <c r="H43" s="14"/>
      <c r="J43" s="14"/>
      <c r="L43" s="14"/>
      <c r="N43" s="14"/>
    </row>
    <row r="44" spans="1:14" x14ac:dyDescent="0.25">
      <c r="D44" s="14"/>
      <c r="F44" s="14"/>
      <c r="H44" s="14"/>
      <c r="J44" s="14"/>
      <c r="L44" s="14"/>
      <c r="N44" s="14"/>
    </row>
    <row r="45" spans="1:14" x14ac:dyDescent="0.25">
      <c r="D45" s="14"/>
      <c r="F45" s="14"/>
      <c r="H45" s="14"/>
      <c r="J45" s="14"/>
      <c r="L45" s="14"/>
      <c r="N45" s="14"/>
    </row>
    <row r="46" spans="1:14" x14ac:dyDescent="0.25">
      <c r="D46" s="14"/>
      <c r="F46" s="14"/>
      <c r="H46" s="14"/>
      <c r="J46" s="14"/>
      <c r="L46" s="14"/>
      <c r="N46" s="14"/>
    </row>
    <row r="47" spans="1:14" x14ac:dyDescent="0.25">
      <c r="D47" s="14"/>
      <c r="F47" s="14"/>
      <c r="H47" s="14"/>
      <c r="J47" s="14"/>
      <c r="L47" s="14"/>
      <c r="N47" s="14"/>
    </row>
    <row r="48" spans="1:14" x14ac:dyDescent="0.25">
      <c r="D48" s="14"/>
      <c r="F48" s="14"/>
      <c r="H48" s="14"/>
      <c r="J48" s="14"/>
      <c r="L48" s="14"/>
      <c r="N48" s="14"/>
    </row>
    <row r="49" spans="4:14" x14ac:dyDescent="0.25">
      <c r="D49" s="14"/>
      <c r="F49" s="14"/>
      <c r="H49" s="14"/>
      <c r="J49" s="14"/>
      <c r="L49" s="14"/>
      <c r="N49" s="14"/>
    </row>
  </sheetData>
  <sortState ref="A13:O27">
    <sortCondition ref="B13:B27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>&amp;L&amp;G&amp;CStatistika tržišta osiguranja&amp;RGodišnji izvještaj</oddHeader>
    <oddFooter>&amp;CU izvještaj su uključeni podaci zaključno sa 31.12.2020.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2021-02-09T14:32:16Z</cp:lastPrinted>
  <dcterms:created xsi:type="dcterms:W3CDTF">2018-01-08T12:56:16Z</dcterms:created>
  <dcterms:modified xsi:type="dcterms:W3CDTF">2021-08-10T09:22:48Z</dcterms:modified>
</cp:coreProperties>
</file>