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6" i="27" l="1"/>
  <c r="E36" i="21"/>
  <c r="G32" i="26" l="1"/>
  <c r="G33" i="26"/>
  <c r="G34" i="26"/>
  <c r="G14" i="26"/>
  <c r="G17" i="26"/>
  <c r="G18" i="26"/>
  <c r="G19" i="26"/>
  <c r="G20" i="26"/>
  <c r="G21" i="26"/>
  <c r="G22" i="26"/>
  <c r="G23" i="26"/>
  <c r="G24" i="26"/>
  <c r="G25" i="26"/>
  <c r="G26" i="26"/>
  <c r="G27" i="26"/>
  <c r="G29" i="26"/>
  <c r="G32" i="21"/>
  <c r="G33" i="21"/>
  <c r="G14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C35" i="26" l="1"/>
  <c r="C30" i="26"/>
  <c r="C36" i="26" s="1"/>
  <c r="E30" i="21"/>
  <c r="C30" i="21"/>
  <c r="C36" i="21" s="1"/>
  <c r="C35" i="21"/>
  <c r="E12" i="27" l="1"/>
  <c r="E35" i="21"/>
  <c r="E34" i="27" l="1"/>
  <c r="E33" i="27"/>
  <c r="E32" i="27"/>
  <c r="E31" i="27"/>
  <c r="E35" i="27" s="1"/>
  <c r="C32" i="27"/>
  <c r="C33" i="27"/>
  <c r="C34" i="27"/>
  <c r="C31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12" i="27"/>
  <c r="E35" i="26"/>
  <c r="G31" i="26"/>
  <c r="E30" i="26"/>
  <c r="G13" i="26"/>
  <c r="G12" i="26"/>
  <c r="G31" i="21"/>
  <c r="G13" i="21"/>
  <c r="G12" i="21"/>
  <c r="G20" i="27" l="1"/>
  <c r="G16" i="27"/>
  <c r="C35" i="27"/>
  <c r="G29" i="27"/>
  <c r="G27" i="27"/>
  <c r="G25" i="27"/>
  <c r="G14" i="27"/>
  <c r="G18" i="27"/>
  <c r="G24" i="27"/>
  <c r="G28" i="27"/>
  <c r="G26" i="27"/>
  <c r="G12" i="27"/>
  <c r="G22" i="27"/>
  <c r="G13" i="27"/>
  <c r="G17" i="27"/>
  <c r="G19" i="27"/>
  <c r="G21" i="27"/>
  <c r="G23" i="27"/>
  <c r="G32" i="27"/>
  <c r="E30" i="27"/>
  <c r="G33" i="27"/>
  <c r="G31" i="27"/>
  <c r="G34" i="27"/>
  <c r="C30" i="27"/>
  <c r="D21" i="26"/>
  <c r="E36" i="26"/>
  <c r="F34" i="26" s="1"/>
  <c r="G35" i="26"/>
  <c r="G30" i="26"/>
  <c r="C36" i="27" l="1"/>
  <c r="D33" i="27" s="1"/>
  <c r="G35" i="27"/>
  <c r="F34" i="27"/>
  <c r="G30" i="27"/>
  <c r="D29" i="27"/>
  <c r="D23" i="27"/>
  <c r="D15" i="27"/>
  <c r="D28" i="27"/>
  <c r="D20" i="27"/>
  <c r="D12" i="27"/>
  <c r="D27" i="27"/>
  <c r="D19" i="27"/>
  <c r="D34" i="27"/>
  <c r="D24" i="27"/>
  <c r="D16" i="27"/>
  <c r="D14" i="27"/>
  <c r="D18" i="27"/>
  <c r="D22" i="27"/>
  <c r="D26" i="27"/>
  <c r="D32" i="27"/>
  <c r="D13" i="27"/>
  <c r="D17" i="27"/>
  <c r="D21" i="27"/>
  <c r="D25" i="27"/>
  <c r="D31" i="27"/>
  <c r="F19" i="27"/>
  <c r="D24" i="26"/>
  <c r="D16" i="26"/>
  <c r="D32" i="26"/>
  <c r="D34" i="26"/>
  <c r="D33" i="26"/>
  <c r="G36" i="26"/>
  <c r="D29" i="26"/>
  <c r="D12" i="26"/>
  <c r="D20" i="26"/>
  <c r="D28" i="26"/>
  <c r="D17" i="26"/>
  <c r="D25" i="26"/>
  <c r="D13" i="26"/>
  <c r="D14" i="26"/>
  <c r="D18" i="26"/>
  <c r="D22" i="26"/>
  <c r="D26" i="26"/>
  <c r="D15" i="26"/>
  <c r="D19" i="26"/>
  <c r="D23" i="26"/>
  <c r="D27" i="26"/>
  <c r="D31" i="26"/>
  <c r="F21" i="26"/>
  <c r="F14" i="26"/>
  <c r="F13" i="26"/>
  <c r="F29" i="26"/>
  <c r="F22" i="26"/>
  <c r="F17" i="26"/>
  <c r="F25" i="26"/>
  <c r="F33" i="26"/>
  <c r="F18" i="26"/>
  <c r="F26" i="26"/>
  <c r="F15" i="26"/>
  <c r="F19" i="26"/>
  <c r="F23" i="26"/>
  <c r="F27" i="26"/>
  <c r="F31" i="26"/>
  <c r="F12" i="26"/>
  <c r="F16" i="26"/>
  <c r="F20" i="26"/>
  <c r="F24" i="26"/>
  <c r="F32" i="26"/>
  <c r="F28" i="26"/>
  <c r="F25" i="27" l="1"/>
  <c r="F13" i="27"/>
  <c r="F28" i="27"/>
  <c r="F12" i="27"/>
  <c r="D35" i="27"/>
  <c r="F26" i="27"/>
  <c r="F20" i="27"/>
  <c r="F27" i="27"/>
  <c r="F18" i="27"/>
  <c r="F24" i="27"/>
  <c r="F16" i="27"/>
  <c r="F31" i="27"/>
  <c r="F23" i="27"/>
  <c r="F15" i="27"/>
  <c r="G36" i="27"/>
  <c r="F22" i="27"/>
  <c r="F33" i="27"/>
  <c r="F17" i="27"/>
  <c r="F14" i="27"/>
  <c r="F21" i="27"/>
  <c r="F29" i="27"/>
  <c r="F32" i="27"/>
  <c r="D30" i="27"/>
  <c r="D30" i="26"/>
  <c r="D35" i="26"/>
  <c r="F35" i="26"/>
  <c r="F30" i="26"/>
  <c r="D36" i="27" l="1"/>
  <c r="F35" i="27"/>
  <c r="F30" i="27"/>
  <c r="D36" i="26"/>
  <c r="F36" i="26"/>
  <c r="F36" i="27" l="1"/>
  <c r="D33" i="21"/>
  <c r="D34" i="21"/>
  <c r="D15" i="21"/>
  <c r="D23" i="21"/>
  <c r="D32" i="21"/>
  <c r="D19" i="21"/>
  <c r="D27" i="21"/>
  <c r="D12" i="21"/>
  <c r="D13" i="21"/>
  <c r="D17" i="21"/>
  <c r="D21" i="21"/>
  <c r="D25" i="21"/>
  <c r="D29" i="21"/>
  <c r="D14" i="21"/>
  <c r="D16" i="21"/>
  <c r="D20" i="21"/>
  <c r="D18" i="21"/>
  <c r="D22" i="21"/>
  <c r="D24" i="21"/>
  <c r="D26" i="21"/>
  <c r="D28" i="21"/>
  <c r="D31" i="21"/>
  <c r="D30" i="21" l="1"/>
  <c r="D35" i="21"/>
  <c r="D36" i="21" l="1"/>
  <c r="G30" i="21" l="1"/>
  <c r="G35" i="21" l="1"/>
  <c r="F34" i="21" l="1"/>
  <c r="G36" i="21"/>
  <c r="F14" i="21"/>
  <c r="F28" i="21"/>
  <c r="F27" i="21"/>
  <c r="F33" i="21"/>
  <c r="F25" i="21"/>
  <c r="F12" i="21" l="1"/>
  <c r="F17" i="21"/>
  <c r="F32" i="21"/>
  <c r="F19" i="21"/>
  <c r="F22" i="21"/>
  <c r="F29" i="21"/>
  <c r="F21" i="21"/>
  <c r="F31" i="21"/>
  <c r="F13" i="21"/>
  <c r="F23" i="21"/>
  <c r="F15" i="21"/>
  <c r="F26" i="21"/>
  <c r="F18" i="21"/>
  <c r="F20" i="21"/>
  <c r="F24" i="21"/>
  <c r="F16" i="21"/>
  <c r="F35" i="21" l="1"/>
  <c r="F30" i="21"/>
  <c r="F36" i="21" l="1"/>
</calcChain>
</file>

<file path=xl/sharedStrings.xml><?xml version="1.0" encoding="utf-8"?>
<sst xmlns="http://schemas.openxmlformats.org/spreadsheetml/2006/main" count="210" uniqueCount="70">
  <si>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</si>
  <si>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</si>
  <si>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</si>
  <si>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</si>
  <si>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</si>
  <si>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</si>
  <si>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</si>
  <si>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</si>
  <si>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</si>
  <si>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</si>
  <si>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</si>
  <si>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</si>
  <si>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</si>
  <si>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</si>
  <si>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</si>
  <si>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</si>
  <si>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</si>
  <si>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</si>
  <si>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</si>
  <si>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</si>
  <si>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</si>
  <si>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</si>
  <si>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</si>
  <si>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</si>
  <si>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</si>
  <si>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</si>
  <si>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</si>
  <si>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</si>
  <si>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</si>
  <si>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</si>
  <si>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</si>
  <si>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</si>
  <si>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</si>
  <si>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</si>
  <si>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</si>
  <si>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</si>
  <si>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</si>
  <si>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</si>
  <si>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</si>
  <si>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</si>
  <si>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</si>
  <si>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</si>
  <si>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</si>
  <si>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</si>
  <si>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jemstva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</si>
  <si>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</si>
  <si>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</si>
  <si>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</si>
  <si>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</si>
  <si>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</si>
  <si>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raznih finansijskih gubitaka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</si>
  <si>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</si>
  <si>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</si>
  <si>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</si>
  <si>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</si>
  <si>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</si>
  <si>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</si>
  <si>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I-XII-2019</t>
  </si>
  <si>
    <t>Premija po vrstama osiguranja u Federaciji Bosne i Hercegovine za 2019. i 2020. godinu (u KM)</t>
  </si>
  <si>
    <t>2019.*</t>
  </si>
  <si>
    <t>2020.**</t>
  </si>
  <si>
    <t>20/19</t>
  </si>
  <si>
    <t>*Podaci se odnose na period od 01.01. do 31.12.2019. godine.</t>
  </si>
  <si>
    <t>I-XII-2020</t>
  </si>
  <si>
    <t>Premija po vrstama osiguranja u Republici Srpskoj za 2019. i 2020. godinu (u KM)</t>
  </si>
  <si>
    <t>Premija po vrstama osiguranja u Bosni i Hercegovini za 2019. i 2020. godinu (u KM)</t>
  </si>
  <si>
    <t>Premija u BiH</t>
  </si>
  <si>
    <t>Premija u FBiH</t>
  </si>
  <si>
    <t>Premija u RS</t>
  </si>
  <si>
    <t>**Podaci se odnose na period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</si>
</sst>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7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64" fontId="2" fillId="2" borderId="47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164" fontId="5" fillId="0" borderId="41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7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5"/>
  <sheetViews>
    <sheetView showGridLines="0" tabSelected="1" showRuler="0" view="pageLayout" zoomScale="72" zoomScaleNormal="70" zoomScalePageLayoutView="72" workbookViewId="0">
      <selection activeCell="A6" sqref="A6:G6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6" spans="1:8" ht="23.25" x14ac:dyDescent="0.35">
      <c r="A6" s="43" t="s">
        <v>54</v>
      </c>
      <c r="B6" s="43"/>
      <c r="C6" s="43"/>
      <c r="D6" s="43"/>
      <c r="E6" s="43"/>
      <c r="F6" s="43"/>
      <c r="G6" s="43"/>
      <c r="H6" s="15"/>
    </row>
    <row r="7" spans="1:8" ht="17.45" x14ac:dyDescent="0.35">
      <c r="A7" s="3"/>
    </row>
    <row r="8" spans="1:8" s="1" customFormat="1" ht="15" customHeight="1" thickBot="1" x14ac:dyDescent="0.4">
      <c r="A8" s="16" t="s">
        <v>65</v>
      </c>
      <c r="C8" s="2"/>
      <c r="D8" s="2"/>
      <c r="E8" s="2"/>
      <c r="F8" s="2"/>
    </row>
    <row r="9" spans="1:8" s="1" customFormat="1" ht="17.25" customHeight="1" x14ac:dyDescent="0.2">
      <c r="A9" s="44" t="s">
        <v>0</v>
      </c>
      <c r="B9" s="47" t="s">
        <v>29</v>
      </c>
      <c r="C9" s="50" t="s">
        <v>59</v>
      </c>
      <c r="D9" s="50"/>
      <c r="E9" s="50" t="s">
        <v>60</v>
      </c>
      <c r="F9" s="50"/>
      <c r="G9" s="28" t="s">
        <v>55</v>
      </c>
    </row>
    <row r="10" spans="1:8" s="1" customFormat="1" ht="15" customHeight="1" x14ac:dyDescent="0.2">
      <c r="A10" s="45"/>
      <c r="B10" s="48"/>
      <c r="C10" s="4" t="s">
        <v>66</v>
      </c>
      <c r="D10" s="4" t="s">
        <v>52</v>
      </c>
      <c r="E10" s="4" t="s">
        <v>66</v>
      </c>
      <c r="F10" s="4" t="s">
        <v>52</v>
      </c>
      <c r="G10" s="51" t="s">
        <v>61</v>
      </c>
    </row>
    <row r="11" spans="1:8" s="1" customFormat="1" ht="21" customHeight="1" thickBot="1" x14ac:dyDescent="0.25">
      <c r="A11" s="46"/>
      <c r="B11" s="49"/>
      <c r="C11" s="5" t="s">
        <v>57</v>
      </c>
      <c r="D11" s="27" t="s">
        <v>53</v>
      </c>
      <c r="E11" s="5" t="s">
        <v>63</v>
      </c>
      <c r="F11" s="27" t="s">
        <v>53</v>
      </c>
      <c r="G11" s="51"/>
    </row>
    <row r="12" spans="1:8" s="1" customFormat="1" ht="16.5" customHeight="1" x14ac:dyDescent="0.2">
      <c r="A12" s="6" t="s">
        <v>1</v>
      </c>
      <c r="B12" s="7" t="s">
        <v>34</v>
      </c>
      <c r="C12" s="35">
        <f>FBiH!C12+RS!C12</f>
        <v>52462438.709999993</v>
      </c>
      <c r="D12" s="29">
        <f>C12/C$36*100</f>
        <v>6.8777894304722285</v>
      </c>
      <c r="E12" s="35">
        <f>FBiH!E12+RS!E12</f>
        <v>48022000.130000003</v>
      </c>
      <c r="F12" s="29">
        <f>E12/E$36*100</f>
        <v>6.3530062770870339</v>
      </c>
      <c r="G12" s="40">
        <f>E12/C12*100</f>
        <v>91.535966132749394</v>
      </c>
    </row>
    <row r="13" spans="1:8" s="1" customFormat="1" ht="17.100000000000001" customHeight="1" x14ac:dyDescent="0.2">
      <c r="A13" s="21" t="s">
        <v>2</v>
      </c>
      <c r="B13" s="7" t="s">
        <v>35</v>
      </c>
      <c r="C13" s="35">
        <f>FBiH!C13+RS!C13</f>
        <v>12109520.49</v>
      </c>
      <c r="D13" s="30">
        <f t="shared" ref="D13:D29" si="0">C13/C$36*100</f>
        <v>1.587549760974672</v>
      </c>
      <c r="E13" s="35">
        <f>FBiH!E13+RS!E13</f>
        <v>8852433.4499999993</v>
      </c>
      <c r="F13" s="30">
        <f t="shared" ref="F13:F29" si="1">E13/E$36*100</f>
        <v>1.1711208430115261</v>
      </c>
      <c r="G13" s="41">
        <f t="shared" ref="G13:G34" si="2">E13/C13*100</f>
        <v>73.103088246229959</v>
      </c>
    </row>
    <row r="14" spans="1:8" s="1" customFormat="1" ht="17.100000000000001" customHeight="1" x14ac:dyDescent="0.2">
      <c r="A14" s="21" t="s">
        <v>3</v>
      </c>
      <c r="B14" s="7" t="s">
        <v>36</v>
      </c>
      <c r="C14" s="35">
        <f>FBiH!C14+RS!C14</f>
        <v>72976089.560000002</v>
      </c>
      <c r="D14" s="30">
        <f t="shared" si="0"/>
        <v>9.5671148691242909</v>
      </c>
      <c r="E14" s="35">
        <f>FBiH!E14+RS!E14</f>
        <v>72014675.730000004</v>
      </c>
      <c r="F14" s="30">
        <f t="shared" si="1"/>
        <v>9.52708520504261</v>
      </c>
      <c r="G14" s="41">
        <f t="shared" si="2"/>
        <v>98.682563239827289</v>
      </c>
    </row>
    <row r="15" spans="1:8" s="1" customFormat="1" ht="17.100000000000001" customHeight="1" x14ac:dyDescent="0.2">
      <c r="A15" s="22" t="s">
        <v>4</v>
      </c>
      <c r="B15" s="7" t="s">
        <v>37</v>
      </c>
      <c r="C15" s="35">
        <f>FBiH!C15+RS!C15</f>
        <v>0</v>
      </c>
      <c r="D15" s="30">
        <f t="shared" si="0"/>
        <v>0</v>
      </c>
      <c r="E15" s="35">
        <f>FBiH!E15+RS!E15</f>
        <v>20814.04</v>
      </c>
      <c r="F15" s="30">
        <f t="shared" si="1"/>
        <v>2.7535655827241072E-3</v>
      </c>
      <c r="G15" s="41" t="s">
        <v>56</v>
      </c>
    </row>
    <row r="16" spans="1:8" s="1" customFormat="1" ht="17.100000000000001" customHeight="1" x14ac:dyDescent="0.2">
      <c r="A16" s="22" t="s">
        <v>5</v>
      </c>
      <c r="B16" s="7" t="s">
        <v>39</v>
      </c>
      <c r="C16" s="35">
        <f>FBiH!C16+RS!C16</f>
        <v>488</v>
      </c>
      <c r="D16" s="30">
        <f t="shared" si="0"/>
        <v>6.3976462486306087E-5</v>
      </c>
      <c r="E16" s="35">
        <f>FBiH!E16+RS!E16</f>
        <v>32531.24</v>
      </c>
      <c r="F16" s="30">
        <f t="shared" si="1"/>
        <v>4.3036768848016905E-3</v>
      </c>
      <c r="G16" s="41">
        <f t="shared" si="2"/>
        <v>6666.2377049180332</v>
      </c>
    </row>
    <row r="17" spans="1:7" s="1" customFormat="1" ht="17.100000000000001" customHeight="1" x14ac:dyDescent="0.2">
      <c r="A17" s="22" t="s">
        <v>6</v>
      </c>
      <c r="B17" s="7" t="s">
        <v>40</v>
      </c>
      <c r="C17" s="35">
        <f>FBiH!C17+RS!C17</f>
        <v>16651.900000000001</v>
      </c>
      <c r="D17" s="30">
        <f t="shared" si="0"/>
        <v>2.1830525731059845E-3</v>
      </c>
      <c r="E17" s="35">
        <f>FBiH!E17+RS!E17</f>
        <v>12591.26</v>
      </c>
      <c r="F17" s="30">
        <f t="shared" si="1"/>
        <v>1.6657439007098449E-3</v>
      </c>
      <c r="G17" s="41">
        <f t="shared" si="2"/>
        <v>75.614554495282817</v>
      </c>
    </row>
    <row r="18" spans="1:7" s="1" customFormat="1" ht="17.100000000000001" customHeight="1" x14ac:dyDescent="0.2">
      <c r="A18" s="22" t="s">
        <v>7</v>
      </c>
      <c r="B18" s="7" t="s">
        <v>41</v>
      </c>
      <c r="C18" s="35">
        <f>FBiH!C18+RS!C18</f>
        <v>3399396.12</v>
      </c>
      <c r="D18" s="30">
        <f t="shared" si="0"/>
        <v>0.44565848021982474</v>
      </c>
      <c r="E18" s="35">
        <f>FBiH!E18+RS!E18</f>
        <v>3120497.35</v>
      </c>
      <c r="F18" s="30">
        <f t="shared" si="1"/>
        <v>0.41282202320845846</v>
      </c>
      <c r="G18" s="41">
        <f t="shared" si="2"/>
        <v>91.795637808752929</v>
      </c>
    </row>
    <row r="19" spans="1:7" s="1" customFormat="1" ht="17.100000000000001" customHeight="1" x14ac:dyDescent="0.2">
      <c r="A19" s="22" t="s">
        <v>8</v>
      </c>
      <c r="B19" s="7" t="s">
        <v>42</v>
      </c>
      <c r="C19" s="35">
        <f>FBiH!C19+RS!C19</f>
        <v>31295784.620000001</v>
      </c>
      <c r="D19" s="30">
        <f t="shared" si="0"/>
        <v>4.1028557186904617</v>
      </c>
      <c r="E19" s="35">
        <f>FBiH!E19+RS!E19</f>
        <v>31582174.719999999</v>
      </c>
      <c r="F19" s="30">
        <f t="shared" si="1"/>
        <v>4.1781215629724633</v>
      </c>
      <c r="G19" s="41">
        <f t="shared" si="2"/>
        <v>100.91510758869735</v>
      </c>
    </row>
    <row r="20" spans="1:7" s="1" customFormat="1" ht="17.100000000000001" customHeight="1" x14ac:dyDescent="0.2">
      <c r="A20" s="22" t="s">
        <v>9</v>
      </c>
      <c r="B20" s="7" t="s">
        <v>43</v>
      </c>
      <c r="C20" s="35">
        <f>FBiH!C20+RS!C20</f>
        <v>26984662.969999999</v>
      </c>
      <c r="D20" s="30">
        <f t="shared" si="0"/>
        <v>3.5376706520611028</v>
      </c>
      <c r="E20" s="35">
        <f>FBiH!E20+RS!E20</f>
        <v>29174362.599999998</v>
      </c>
      <c r="F20" s="30">
        <f t="shared" si="1"/>
        <v>3.8595832790401761</v>
      </c>
      <c r="G20" s="41">
        <f t="shared" si="2"/>
        <v>108.11460803655166</v>
      </c>
    </row>
    <row r="21" spans="1:7" s="1" customFormat="1" ht="17.100000000000001" customHeight="1" x14ac:dyDescent="0.2">
      <c r="A21" s="22" t="s">
        <v>10</v>
      </c>
      <c r="B21" s="7" t="s">
        <v>46</v>
      </c>
      <c r="C21" s="35">
        <f>FBiH!C21+RS!C21</f>
        <v>379355771.47100002</v>
      </c>
      <c r="D21" s="30">
        <f t="shared" si="0"/>
        <v>49.733279267373234</v>
      </c>
      <c r="E21" s="35">
        <f>FBiH!E21+RS!E21</f>
        <v>386381198.1699</v>
      </c>
      <c r="F21" s="30">
        <f t="shared" si="1"/>
        <v>51.115783821513716</v>
      </c>
      <c r="G21" s="41">
        <f t="shared" si="2"/>
        <v>101.8519361578863</v>
      </c>
    </row>
    <row r="22" spans="1:7" s="1" customFormat="1" ht="17.100000000000001" customHeight="1" x14ac:dyDescent="0.2">
      <c r="A22" s="22" t="s">
        <v>11</v>
      </c>
      <c r="B22" s="7" t="s">
        <v>47</v>
      </c>
      <c r="C22" s="35">
        <f>FBiH!C22+RS!C22</f>
        <v>85711.55</v>
      </c>
      <c r="D22" s="30">
        <f t="shared" si="0"/>
        <v>1.1236724924627354E-2</v>
      </c>
      <c r="E22" s="35">
        <f>FBiH!E22+RS!E22</f>
        <v>86258.62</v>
      </c>
      <c r="F22" s="30">
        <f t="shared" si="1"/>
        <v>1.1411468760763278E-2</v>
      </c>
      <c r="G22" s="41">
        <f t="shared" si="2"/>
        <v>100.63826870474281</v>
      </c>
    </row>
    <row r="23" spans="1:7" s="1" customFormat="1" ht="17.100000000000001" customHeight="1" x14ac:dyDescent="0.2">
      <c r="A23" s="22" t="s">
        <v>12</v>
      </c>
      <c r="B23" s="7" t="s">
        <v>48</v>
      </c>
      <c r="C23" s="35">
        <f>FBiH!C23+RS!C23</f>
        <v>42366.35</v>
      </c>
      <c r="D23" s="30">
        <f t="shared" si="0"/>
        <v>5.5541991833129379E-3</v>
      </c>
      <c r="E23" s="35">
        <f>FBiH!E23+RS!E23</f>
        <v>31313.46</v>
      </c>
      <c r="F23" s="30">
        <f t="shared" si="1"/>
        <v>4.14257230849984E-3</v>
      </c>
      <c r="G23" s="41">
        <f t="shared" si="2"/>
        <v>73.9111582659351</v>
      </c>
    </row>
    <row r="24" spans="1:7" s="1" customFormat="1" ht="17.100000000000001" customHeight="1" x14ac:dyDescent="0.2">
      <c r="A24" s="22" t="s">
        <v>13</v>
      </c>
      <c r="B24" s="7" t="s">
        <v>49</v>
      </c>
      <c r="C24" s="35">
        <f>FBiH!C24+RS!C24</f>
        <v>10215622.640000001</v>
      </c>
      <c r="D24" s="30">
        <f t="shared" si="0"/>
        <v>1.3392610627094657</v>
      </c>
      <c r="E24" s="35">
        <f>FBiH!E24+RS!E24</f>
        <v>10986375.859999999</v>
      </c>
      <c r="F24" s="30">
        <f t="shared" si="1"/>
        <v>1.4534278999640129</v>
      </c>
      <c r="G24" s="41">
        <f t="shared" si="2"/>
        <v>107.54484819145588</v>
      </c>
    </row>
    <row r="25" spans="1:7" s="1" customFormat="1" ht="17.100000000000001" customHeight="1" x14ac:dyDescent="0.2">
      <c r="A25" s="22" t="s">
        <v>14</v>
      </c>
      <c r="B25" s="7" t="s">
        <v>45</v>
      </c>
      <c r="C25" s="35">
        <f>FBiH!C25+RS!C25</f>
        <v>11429102.4</v>
      </c>
      <c r="D25" s="30">
        <f t="shared" si="0"/>
        <v>1.4983474199708011</v>
      </c>
      <c r="E25" s="35">
        <f>FBiH!E25+RS!E25</f>
        <v>4641902.9399999995</v>
      </c>
      <c r="F25" s="30">
        <f t="shared" si="1"/>
        <v>0.61409434083579373</v>
      </c>
      <c r="G25" s="41">
        <f t="shared" si="2"/>
        <v>40.614763763075565</v>
      </c>
    </row>
    <row r="26" spans="1:7" s="1" customFormat="1" ht="17.100000000000001" customHeight="1" x14ac:dyDescent="0.2">
      <c r="A26" s="22" t="s">
        <v>15</v>
      </c>
      <c r="B26" s="7" t="s">
        <v>44</v>
      </c>
      <c r="C26" s="35">
        <f>FBiH!C26+RS!C26</f>
        <v>491892</v>
      </c>
      <c r="D26" s="30">
        <f t="shared" si="0"/>
        <v>6.4486700994496063E-2</v>
      </c>
      <c r="E26" s="35">
        <f>FBiH!E26+RS!E26</f>
        <v>385293.2</v>
      </c>
      <c r="F26" s="30">
        <f t="shared" si="1"/>
        <v>5.0971848558839898E-2</v>
      </c>
      <c r="G26" s="41">
        <f t="shared" si="2"/>
        <v>78.328820147512062</v>
      </c>
    </row>
    <row r="27" spans="1:7" s="1" customFormat="1" ht="17.100000000000001" customHeight="1" x14ac:dyDescent="0.2">
      <c r="A27" s="22" t="s">
        <v>16</v>
      </c>
      <c r="B27" s="7" t="s">
        <v>50</v>
      </c>
      <c r="C27" s="35">
        <f>FBiH!C27+RS!C27</f>
        <v>2080092</v>
      </c>
      <c r="D27" s="30">
        <f t="shared" si="0"/>
        <v>0.27269862255341271</v>
      </c>
      <c r="E27" s="35">
        <f>FBiH!E27+RS!E27</f>
        <v>2770547.34</v>
      </c>
      <c r="F27" s="30">
        <f t="shared" si="1"/>
        <v>0.3665258546986469</v>
      </c>
      <c r="G27" s="41">
        <f t="shared" si="2"/>
        <v>133.19350009518809</v>
      </c>
    </row>
    <row r="28" spans="1:7" s="1" customFormat="1" ht="17.100000000000001" customHeight="1" x14ac:dyDescent="0.2">
      <c r="A28" s="22" t="s">
        <v>17</v>
      </c>
      <c r="B28" s="7" t="s">
        <v>51</v>
      </c>
      <c r="C28" s="35">
        <f>FBiH!C28+RS!C28</f>
        <v>6122</v>
      </c>
      <c r="D28" s="30">
        <f t="shared" si="0"/>
        <v>8.0258996586304496E-4</v>
      </c>
      <c r="E28" s="35">
        <f>FBiH!E28+RS!E28</f>
        <v>37216</v>
      </c>
      <c r="F28" s="30">
        <f t="shared" si="1"/>
        <v>4.923440943068254E-3</v>
      </c>
      <c r="G28" s="41">
        <f t="shared" si="2"/>
        <v>607.90591310029401</v>
      </c>
    </row>
    <row r="29" spans="1:7" s="1" customFormat="1" ht="17.100000000000001" customHeight="1" x14ac:dyDescent="0.2">
      <c r="A29" s="22" t="s">
        <v>18</v>
      </c>
      <c r="B29" s="7" t="s">
        <v>38</v>
      </c>
      <c r="C29" s="35">
        <f>FBiH!C29+RS!C29</f>
        <v>1391861.78</v>
      </c>
      <c r="D29" s="30">
        <f t="shared" si="0"/>
        <v>0.18247211670961727</v>
      </c>
      <c r="E29" s="35">
        <f>FBiH!E29+RS!E29</f>
        <v>1356256.12</v>
      </c>
      <c r="F29" s="30">
        <f t="shared" si="1"/>
        <v>0.17942408938346119</v>
      </c>
      <c r="G29" s="41">
        <f t="shared" si="2"/>
        <v>97.441868114231866</v>
      </c>
    </row>
    <row r="30" spans="1:7" s="1" customFormat="1" ht="17.100000000000001" customHeight="1" x14ac:dyDescent="0.2">
      <c r="A30" s="23" t="s">
        <v>30</v>
      </c>
      <c r="B30" s="8" t="s">
        <v>22</v>
      </c>
      <c r="C30" s="36">
        <f>SUM(C12:C29)</f>
        <v>604343574.56099999</v>
      </c>
      <c r="D30" s="31">
        <f>SUM(D12:D29)</f>
        <v>79.22902464496299</v>
      </c>
      <c r="E30" s="36">
        <f>SUM(E12:E29)</f>
        <v>599508442.22990024</v>
      </c>
      <c r="F30" s="31">
        <f>SUM(F12:F29)</f>
        <v>79.311167513697328</v>
      </c>
      <c r="G30" s="9">
        <f>E30/C30*100</f>
        <v>99.19993650389813</v>
      </c>
    </row>
    <row r="31" spans="1:7" s="1" customFormat="1" ht="17.100000000000001" customHeight="1" x14ac:dyDescent="0.2">
      <c r="A31" s="24" t="s">
        <v>27</v>
      </c>
      <c r="B31" s="10" t="s">
        <v>23</v>
      </c>
      <c r="C31" s="35">
        <f>FBiH!C31+RS!C31</f>
        <v>144832970.08000001</v>
      </c>
      <c r="D31" s="30">
        <f>C31/C$36*100</f>
        <v>18.987502207179123</v>
      </c>
      <c r="E31" s="35">
        <f>FBiH!E31+RS!E31</f>
        <v>141078927.59999999</v>
      </c>
      <c r="F31" s="30">
        <f>E31/E$36*100</f>
        <v>18.663848031760587</v>
      </c>
      <c r="G31" s="41">
        <f t="shared" si="2"/>
        <v>97.408019404748487</v>
      </c>
    </row>
    <row r="32" spans="1:7" s="1" customFormat="1" ht="17.100000000000001" customHeight="1" x14ac:dyDescent="0.2">
      <c r="A32" s="24" t="s">
        <v>24</v>
      </c>
      <c r="B32" s="11" t="s">
        <v>25</v>
      </c>
      <c r="C32" s="35">
        <f>FBiH!C32+RS!C32</f>
        <v>480715.01</v>
      </c>
      <c r="D32" s="30">
        <f>C33/C$36*100</f>
        <v>1.6884740057785645</v>
      </c>
      <c r="E32" s="35">
        <f>FBiH!E32+RS!E32</f>
        <v>376387.5</v>
      </c>
      <c r="F32" s="30">
        <f>E32/E$36*100</f>
        <v>4.979368088884089E-2</v>
      </c>
      <c r="G32" s="41">
        <f t="shared" si="2"/>
        <v>78.297430321553719</v>
      </c>
    </row>
    <row r="33" spans="1:7" s="1" customFormat="1" ht="17.100000000000001" customHeight="1" x14ac:dyDescent="0.2">
      <c r="A33" s="24" t="s">
        <v>26</v>
      </c>
      <c r="B33" s="12" t="s">
        <v>28</v>
      </c>
      <c r="C33" s="35">
        <f>FBiH!C33+RS!C33</f>
        <v>12879350.98</v>
      </c>
      <c r="D33" s="30">
        <f>C34/C$36*100</f>
        <v>3.197773674351774E-2</v>
      </c>
      <c r="E33" s="35">
        <f>FBiH!E33+RS!E33</f>
        <v>14708588.690000001</v>
      </c>
      <c r="F33" s="30">
        <f>E33/E$36*100</f>
        <v>1.9458530677960197</v>
      </c>
      <c r="G33" s="41">
        <f t="shared" si="2"/>
        <v>114.20287181272235</v>
      </c>
    </row>
    <row r="34" spans="1:7" s="1" customFormat="1" ht="17.100000000000001" customHeight="1" x14ac:dyDescent="0.2">
      <c r="A34" s="22" t="s">
        <v>21</v>
      </c>
      <c r="B34" s="12" t="s">
        <v>33</v>
      </c>
      <c r="C34" s="35">
        <f>FBiH!C34+RS!C34</f>
        <v>243919.95</v>
      </c>
      <c r="D34" s="30">
        <f>C34/C$36*100</f>
        <v>3.197773674351774E-2</v>
      </c>
      <c r="E34" s="35">
        <f>FBiH!E34+RS!E34</f>
        <v>221761.39</v>
      </c>
      <c r="F34" s="30">
        <f>E34/E$36*100</f>
        <v>2.9337626481022332E-2</v>
      </c>
      <c r="G34" s="41">
        <f t="shared" si="2"/>
        <v>90.915642611438713</v>
      </c>
    </row>
    <row r="35" spans="1:7" s="1" customFormat="1" ht="17.100000000000001" customHeight="1" x14ac:dyDescent="0.2">
      <c r="A35" s="23" t="s">
        <v>19</v>
      </c>
      <c r="B35" s="13" t="s">
        <v>20</v>
      </c>
      <c r="C35" s="38">
        <f>SUM(C31:C34)</f>
        <v>158436956.01999998</v>
      </c>
      <c r="D35" s="32">
        <f>SUM(D31:D34)</f>
        <v>20.73993168644472</v>
      </c>
      <c r="E35" s="38">
        <f>SUM(E31:E34)</f>
        <v>156385665.17999998</v>
      </c>
      <c r="F35" s="32">
        <f>SUM(F31:F34)</f>
        <v>20.688832406926469</v>
      </c>
      <c r="G35" s="14">
        <f>E35/C35*100</f>
        <v>98.705295221816129</v>
      </c>
    </row>
    <row r="36" spans="1:7" s="1" customFormat="1" ht="17.100000000000001" customHeight="1" x14ac:dyDescent="0.2">
      <c r="A36" s="25" t="s">
        <v>31</v>
      </c>
      <c r="B36" s="26" t="s">
        <v>32</v>
      </c>
      <c r="C36" s="33">
        <f>C30+C35</f>
        <v>762780530.58099997</v>
      </c>
      <c r="D36" s="33">
        <f>D30+D35</f>
        <v>99.968956331407711</v>
      </c>
      <c r="E36" s="33">
        <f>E30+E35+0.6</f>
        <v>755894108.00990021</v>
      </c>
      <c r="F36" s="33">
        <f>F30+F35</f>
        <v>99.999999920623793</v>
      </c>
      <c r="G36" s="39">
        <f>E36/C36*100</f>
        <v>99.097194763760626</v>
      </c>
    </row>
    <row r="38" spans="1:7" x14ac:dyDescent="0.25">
      <c r="A38" s="42" t="s">
        <v>62</v>
      </c>
      <c r="C38" s="20"/>
      <c r="E38" s="20"/>
    </row>
    <row r="39" spans="1:7" x14ac:dyDescent="0.25">
      <c r="A39" s="42" t="s">
        <v>69</v>
      </c>
    </row>
    <row r="40" spans="1:7" x14ac:dyDescent="0.25">
      <c r="A40" s="42"/>
    </row>
    <row r="43" spans="1:7" x14ac:dyDescent="0.2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6:G6"/>
    <mergeCell ref="A9:A11"/>
    <mergeCell ref="B9:B11"/>
    <mergeCell ref="C9:D9"/>
    <mergeCell ref="E9:F9"/>
    <mergeCell ref="G10:G11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4" spans="1:8" s="19" customFormat="1" x14ac:dyDescent="0.25"/>
    <row r="6" spans="1:8" ht="23.25" x14ac:dyDescent="0.35">
      <c r="A6" s="43" t="s">
        <v>54</v>
      </c>
      <c r="B6" s="43"/>
      <c r="C6" s="43"/>
      <c r="D6" s="43"/>
      <c r="E6" s="43"/>
      <c r="F6" s="43"/>
      <c r="G6" s="43"/>
      <c r="H6" s="15"/>
    </row>
    <row r="7" spans="1:8" ht="17.45" x14ac:dyDescent="0.35">
      <c r="A7" s="3"/>
    </row>
    <row r="8" spans="1:8" s="1" customFormat="1" ht="15" customHeight="1" thickBot="1" x14ac:dyDescent="0.4">
      <c r="A8" s="16" t="s">
        <v>58</v>
      </c>
      <c r="C8" s="2"/>
      <c r="D8" s="2"/>
      <c r="E8" s="2"/>
      <c r="F8" s="2"/>
    </row>
    <row r="9" spans="1:8" s="1" customFormat="1" ht="17.25" customHeight="1" x14ac:dyDescent="0.2">
      <c r="A9" s="44" t="s">
        <v>0</v>
      </c>
      <c r="B9" s="47" t="s">
        <v>29</v>
      </c>
      <c r="C9" s="50" t="s">
        <v>59</v>
      </c>
      <c r="D9" s="50"/>
      <c r="E9" s="50" t="s">
        <v>60</v>
      </c>
      <c r="F9" s="50"/>
      <c r="G9" s="28" t="s">
        <v>55</v>
      </c>
    </row>
    <row r="10" spans="1:8" s="1" customFormat="1" ht="15" customHeight="1" x14ac:dyDescent="0.2">
      <c r="A10" s="45"/>
      <c r="B10" s="48"/>
      <c r="C10" s="4" t="s">
        <v>67</v>
      </c>
      <c r="D10" s="4" t="s">
        <v>52</v>
      </c>
      <c r="E10" s="4" t="s">
        <v>67</v>
      </c>
      <c r="F10" s="4" t="s">
        <v>52</v>
      </c>
      <c r="G10" s="51" t="s">
        <v>61</v>
      </c>
    </row>
    <row r="11" spans="1:8" s="1" customFormat="1" ht="21" customHeight="1" thickBot="1" x14ac:dyDescent="0.25">
      <c r="A11" s="46"/>
      <c r="B11" s="49"/>
      <c r="C11" s="5" t="s">
        <v>57</v>
      </c>
      <c r="D11" s="27" t="s">
        <v>53</v>
      </c>
      <c r="E11" s="5" t="s">
        <v>63</v>
      </c>
      <c r="F11" s="27" t="s">
        <v>53</v>
      </c>
      <c r="G11" s="52"/>
    </row>
    <row r="12" spans="1:8" s="1" customFormat="1" ht="16.5" customHeight="1" x14ac:dyDescent="0.2">
      <c r="A12" s="6" t="s">
        <v>1</v>
      </c>
      <c r="B12" s="7" t="s">
        <v>34</v>
      </c>
      <c r="C12" s="35">
        <v>34974773</v>
      </c>
      <c r="D12" s="29">
        <f>C12/C$36*100</f>
        <v>6.5739429259070281</v>
      </c>
      <c r="E12" s="35">
        <v>34458349</v>
      </c>
      <c r="F12" s="29">
        <f>E12/E$36*100</f>
        <v>6.5123467832380033</v>
      </c>
      <c r="G12" s="40">
        <f>E12/C12*100</f>
        <v>98.523438593868789</v>
      </c>
    </row>
    <row r="13" spans="1:8" s="1" customFormat="1" ht="17.100000000000001" customHeight="1" x14ac:dyDescent="0.2">
      <c r="A13" s="21" t="s">
        <v>2</v>
      </c>
      <c r="B13" s="7" t="s">
        <v>35</v>
      </c>
      <c r="C13" s="35">
        <v>9839050</v>
      </c>
      <c r="D13" s="30">
        <f t="shared" ref="D13:D29" si="0">C13/C$36*100</f>
        <v>1.84937163552557</v>
      </c>
      <c r="E13" s="35">
        <v>7878783</v>
      </c>
      <c r="F13" s="30">
        <f t="shared" ref="F13:F29" si="1">E13/E$36*100</f>
        <v>1.4890256966716617</v>
      </c>
      <c r="G13" s="41">
        <f t="shared" ref="G13:G33" si="2">E13/C13*100</f>
        <v>80.076663905559982</v>
      </c>
    </row>
    <row r="14" spans="1:8" s="1" customFormat="1" ht="17.100000000000001" customHeight="1" x14ac:dyDescent="0.2">
      <c r="A14" s="21" t="s">
        <v>3</v>
      </c>
      <c r="B14" s="7" t="s">
        <v>36</v>
      </c>
      <c r="C14" s="35">
        <v>58205149</v>
      </c>
      <c r="D14" s="30">
        <f t="shared" si="0"/>
        <v>10.940380585741458</v>
      </c>
      <c r="E14" s="35">
        <v>57446619</v>
      </c>
      <c r="F14" s="30">
        <f t="shared" si="1"/>
        <v>10.856942230533132</v>
      </c>
      <c r="G14" s="41">
        <f t="shared" si="2"/>
        <v>98.696799144007002</v>
      </c>
    </row>
    <row r="15" spans="1:8" s="1" customFormat="1" ht="17.100000000000001" customHeight="1" x14ac:dyDescent="0.2">
      <c r="A15" s="22" t="s">
        <v>4</v>
      </c>
      <c r="B15" s="7" t="s">
        <v>37</v>
      </c>
      <c r="C15" s="35">
        <v>0</v>
      </c>
      <c r="D15" s="30">
        <f t="shared" si="0"/>
        <v>0</v>
      </c>
      <c r="E15" s="35">
        <v>0</v>
      </c>
      <c r="F15" s="30">
        <f t="shared" si="1"/>
        <v>0</v>
      </c>
      <c r="G15" s="41" t="s">
        <v>56</v>
      </c>
    </row>
    <row r="16" spans="1:8" s="1" customFormat="1" ht="17.100000000000001" customHeight="1" x14ac:dyDescent="0.2">
      <c r="A16" s="22" t="s">
        <v>5</v>
      </c>
      <c r="B16" s="7" t="s">
        <v>39</v>
      </c>
      <c r="C16" s="35">
        <v>488</v>
      </c>
      <c r="D16" s="30">
        <f t="shared" si="0"/>
        <v>9.1725660316440937E-5</v>
      </c>
      <c r="E16" s="35">
        <v>5917</v>
      </c>
      <c r="F16" s="30">
        <f t="shared" si="1"/>
        <v>1.1182647176862495E-3</v>
      </c>
      <c r="G16" s="41">
        <f t="shared" si="2"/>
        <v>1212.5</v>
      </c>
    </row>
    <row r="17" spans="1:7" s="1" customFormat="1" ht="17.100000000000001" customHeight="1" x14ac:dyDescent="0.2">
      <c r="A17" s="22" t="s">
        <v>6</v>
      </c>
      <c r="B17" s="7" t="s">
        <v>40</v>
      </c>
      <c r="C17" s="35">
        <v>10198</v>
      </c>
      <c r="D17" s="30">
        <f t="shared" si="0"/>
        <v>1.9168407457111978E-3</v>
      </c>
      <c r="E17" s="35">
        <v>10853</v>
      </c>
      <c r="F17" s="30">
        <f t="shared" si="1"/>
        <v>2.0511284402651457E-3</v>
      </c>
      <c r="G17" s="41">
        <f t="shared" si="2"/>
        <v>106.42282800549128</v>
      </c>
    </row>
    <row r="18" spans="1:7" s="1" customFormat="1" ht="17.100000000000001" customHeight="1" x14ac:dyDescent="0.2">
      <c r="A18" s="22" t="s">
        <v>7</v>
      </c>
      <c r="B18" s="7" t="s">
        <v>41</v>
      </c>
      <c r="C18" s="35">
        <v>2339907</v>
      </c>
      <c r="D18" s="30">
        <f t="shared" si="0"/>
        <v>0.43981457920914419</v>
      </c>
      <c r="E18" s="35">
        <v>2283559</v>
      </c>
      <c r="F18" s="30">
        <f t="shared" si="1"/>
        <v>0.43157401731534467</v>
      </c>
      <c r="G18" s="41">
        <f t="shared" si="2"/>
        <v>97.591870104239192</v>
      </c>
    </row>
    <row r="19" spans="1:7" s="1" customFormat="1" ht="17.100000000000001" customHeight="1" x14ac:dyDescent="0.2">
      <c r="A19" s="22" t="s">
        <v>8</v>
      </c>
      <c r="B19" s="7" t="s">
        <v>42</v>
      </c>
      <c r="C19" s="35">
        <v>23454930</v>
      </c>
      <c r="D19" s="30">
        <f t="shared" si="0"/>
        <v>4.4086453727989756</v>
      </c>
      <c r="E19" s="35">
        <v>23982946</v>
      </c>
      <c r="F19" s="30">
        <f t="shared" si="1"/>
        <v>4.532581094807262</v>
      </c>
      <c r="G19" s="41">
        <f t="shared" si="2"/>
        <v>102.25119409863939</v>
      </c>
    </row>
    <row r="20" spans="1:7" s="1" customFormat="1" ht="17.100000000000001" customHeight="1" x14ac:dyDescent="0.2">
      <c r="A20" s="22" t="s">
        <v>9</v>
      </c>
      <c r="B20" s="7" t="s">
        <v>43</v>
      </c>
      <c r="C20" s="35">
        <v>15334505</v>
      </c>
      <c r="D20" s="30">
        <f t="shared" si="0"/>
        <v>2.8823106490794368</v>
      </c>
      <c r="E20" s="35">
        <v>17853516</v>
      </c>
      <c r="F20" s="30">
        <f t="shared" si="1"/>
        <v>3.3741688405352273</v>
      </c>
      <c r="G20" s="41">
        <f t="shared" si="2"/>
        <v>116.42707736571869</v>
      </c>
    </row>
    <row r="21" spans="1:7" s="1" customFormat="1" ht="17.100000000000001" customHeight="1" x14ac:dyDescent="0.2">
      <c r="A21" s="22" t="s">
        <v>10</v>
      </c>
      <c r="B21" s="7" t="s">
        <v>46</v>
      </c>
      <c r="C21" s="35">
        <v>232133034</v>
      </c>
      <c r="D21" s="30">
        <f t="shared" si="0"/>
        <v>43.632286526452532</v>
      </c>
      <c r="E21" s="35">
        <v>239353078</v>
      </c>
      <c r="F21" s="30">
        <f t="shared" si="1"/>
        <v>45.235778637317033</v>
      </c>
      <c r="G21" s="41">
        <f t="shared" si="2"/>
        <v>103.11030441277047</v>
      </c>
    </row>
    <row r="22" spans="1:7" s="1" customFormat="1" ht="17.100000000000001" customHeight="1" x14ac:dyDescent="0.2">
      <c r="A22" s="22" t="s">
        <v>11</v>
      </c>
      <c r="B22" s="7" t="s">
        <v>47</v>
      </c>
      <c r="C22" s="35">
        <v>42220</v>
      </c>
      <c r="D22" s="30">
        <f t="shared" si="0"/>
        <v>7.9357733167215901E-3</v>
      </c>
      <c r="E22" s="35">
        <v>29448</v>
      </c>
      <c r="F22" s="30">
        <f t="shared" si="1"/>
        <v>5.5654317063418418E-3</v>
      </c>
      <c r="G22" s="41">
        <f t="shared" si="2"/>
        <v>69.748934154429179</v>
      </c>
    </row>
    <row r="23" spans="1:7" s="1" customFormat="1" ht="17.100000000000001" customHeight="1" x14ac:dyDescent="0.2">
      <c r="A23" s="22" t="s">
        <v>12</v>
      </c>
      <c r="B23" s="7" t="s">
        <v>48</v>
      </c>
      <c r="C23" s="35">
        <v>36640</v>
      </c>
      <c r="D23" s="30">
        <f t="shared" si="0"/>
        <v>6.8869430204803201E-3</v>
      </c>
      <c r="E23" s="35">
        <v>23255</v>
      </c>
      <c r="F23" s="30">
        <f t="shared" si="1"/>
        <v>4.3950052407966426E-3</v>
      </c>
      <c r="G23" s="41">
        <f t="shared" si="2"/>
        <v>63.468886462882104</v>
      </c>
    </row>
    <row r="24" spans="1:7" s="1" customFormat="1" ht="17.100000000000001" customHeight="1" x14ac:dyDescent="0.2">
      <c r="A24" s="22" t="s">
        <v>13</v>
      </c>
      <c r="B24" s="7" t="s">
        <v>49</v>
      </c>
      <c r="C24" s="35">
        <v>8178237</v>
      </c>
      <c r="D24" s="30">
        <f t="shared" si="0"/>
        <v>1.5372012070683381</v>
      </c>
      <c r="E24" s="35">
        <v>8323301</v>
      </c>
      <c r="F24" s="30">
        <f t="shared" si="1"/>
        <v>1.5730359714353013</v>
      </c>
      <c r="G24" s="41">
        <f t="shared" si="2"/>
        <v>101.77378082831299</v>
      </c>
    </row>
    <row r="25" spans="1:7" s="1" customFormat="1" ht="17.100000000000001" customHeight="1" x14ac:dyDescent="0.2">
      <c r="A25" s="22" t="s">
        <v>14</v>
      </c>
      <c r="B25" s="7" t="s">
        <v>45</v>
      </c>
      <c r="C25" s="35">
        <v>10512247</v>
      </c>
      <c r="D25" s="30">
        <f t="shared" si="0"/>
        <v>1.975907371894519</v>
      </c>
      <c r="E25" s="35">
        <v>3016696</v>
      </c>
      <c r="F25" s="30">
        <f t="shared" si="1"/>
        <v>0.57013092796776044</v>
      </c>
      <c r="G25" s="41">
        <f t="shared" si="2"/>
        <v>28.696966500121242</v>
      </c>
    </row>
    <row r="26" spans="1:7" s="1" customFormat="1" ht="17.100000000000001" customHeight="1" x14ac:dyDescent="0.2">
      <c r="A26" s="22" t="s">
        <v>15</v>
      </c>
      <c r="B26" s="7" t="s">
        <v>44</v>
      </c>
      <c r="C26" s="35">
        <v>467309</v>
      </c>
      <c r="D26" s="30">
        <f t="shared" si="0"/>
        <v>8.7836529911507574E-2</v>
      </c>
      <c r="E26" s="35">
        <v>365778</v>
      </c>
      <c r="F26" s="30">
        <f t="shared" si="1"/>
        <v>6.9129057276633599E-2</v>
      </c>
      <c r="G26" s="41">
        <f t="shared" si="2"/>
        <v>78.27326244519152</v>
      </c>
    </row>
    <row r="27" spans="1:7" s="1" customFormat="1" ht="17.100000000000001" customHeight="1" x14ac:dyDescent="0.2">
      <c r="A27" s="22" t="s">
        <v>16</v>
      </c>
      <c r="B27" s="7" t="s">
        <v>50</v>
      </c>
      <c r="C27" s="35">
        <v>1437178</v>
      </c>
      <c r="D27" s="30">
        <f t="shared" si="0"/>
        <v>0.27013545295545482</v>
      </c>
      <c r="E27" s="35">
        <v>2028396</v>
      </c>
      <c r="F27" s="30">
        <f t="shared" si="1"/>
        <v>0.38335029242790569</v>
      </c>
      <c r="G27" s="41">
        <f t="shared" si="2"/>
        <v>141.13742347851138</v>
      </c>
    </row>
    <row r="28" spans="1:7" s="1" customFormat="1" ht="17.100000000000001" customHeight="1" x14ac:dyDescent="0.2">
      <c r="A28" s="22" t="s">
        <v>17</v>
      </c>
      <c r="B28" s="7" t="s">
        <v>51</v>
      </c>
      <c r="C28" s="35">
        <v>6122</v>
      </c>
      <c r="D28" s="30">
        <f t="shared" si="0"/>
        <v>1.1507059271664987E-3</v>
      </c>
      <c r="E28" s="35">
        <v>37216</v>
      </c>
      <c r="F28" s="30">
        <f t="shared" si="1"/>
        <v>7.0335203199951776E-3</v>
      </c>
      <c r="G28" s="41">
        <f t="shared" si="2"/>
        <v>607.90591310029401</v>
      </c>
    </row>
    <row r="29" spans="1:7" s="1" customFormat="1" ht="17.100000000000001" customHeight="1" x14ac:dyDescent="0.2">
      <c r="A29" s="22" t="s">
        <v>18</v>
      </c>
      <c r="B29" s="7" t="s">
        <v>38</v>
      </c>
      <c r="C29" s="35">
        <v>1292051</v>
      </c>
      <c r="D29" s="30">
        <f t="shared" si="0"/>
        <v>0.24285703101950373</v>
      </c>
      <c r="E29" s="35">
        <v>1274402</v>
      </c>
      <c r="F29" s="30">
        <f t="shared" si="1"/>
        <v>0.24085157896717793</v>
      </c>
      <c r="G29" s="41">
        <f t="shared" si="2"/>
        <v>98.634032247953058</v>
      </c>
    </row>
    <row r="30" spans="1:7" s="1" customFormat="1" ht="17.100000000000001" customHeight="1" x14ac:dyDescent="0.2">
      <c r="A30" s="23" t="s">
        <v>30</v>
      </c>
      <c r="B30" s="8" t="s">
        <v>22</v>
      </c>
      <c r="C30" s="36">
        <f>SUM(C12:C29)</f>
        <v>398264038</v>
      </c>
      <c r="D30" s="31">
        <f>SUM(D12:D29)</f>
        <v>74.858671856233855</v>
      </c>
      <c r="E30" s="36">
        <f>SUM(E12:E29)</f>
        <v>398372112</v>
      </c>
      <c r="F30" s="31">
        <f>SUM(F12:F29)</f>
        <v>75.289078478917546</v>
      </c>
      <c r="G30" s="9">
        <f>E30/C30*100</f>
        <v>100.02713626882877</v>
      </c>
    </row>
    <row r="31" spans="1:7" s="1" customFormat="1" ht="17.100000000000001" customHeight="1" x14ac:dyDescent="0.2">
      <c r="A31" s="24" t="s">
        <v>27</v>
      </c>
      <c r="B31" s="10" t="s">
        <v>23</v>
      </c>
      <c r="C31" s="37">
        <v>122904227</v>
      </c>
      <c r="D31" s="30">
        <f>C31/C$36*100</f>
        <v>23.101375773067108</v>
      </c>
      <c r="E31" s="37">
        <v>118456224</v>
      </c>
      <c r="F31" s="30">
        <f>E31/E$36*100</f>
        <v>22.38725974134513</v>
      </c>
      <c r="G31" s="41">
        <f t="shared" si="2"/>
        <v>96.38091942923981</v>
      </c>
    </row>
    <row r="32" spans="1:7" s="1" customFormat="1" ht="17.100000000000001" customHeight="1" x14ac:dyDescent="0.2">
      <c r="A32" s="24" t="s">
        <v>24</v>
      </c>
      <c r="B32" s="11" t="s">
        <v>25</v>
      </c>
      <c r="C32" s="37">
        <v>425120</v>
      </c>
      <c r="D32" s="30">
        <f>C33/C$36*100</f>
        <v>1.960045787269266</v>
      </c>
      <c r="E32" s="37">
        <v>243496</v>
      </c>
      <c r="F32" s="30">
        <f>E32/E$36*100</f>
        <v>4.6018757089357959E-2</v>
      </c>
      <c r="G32" s="41">
        <f t="shared" si="2"/>
        <v>57.277004140007527</v>
      </c>
    </row>
    <row r="33" spans="1:7" s="1" customFormat="1" ht="17.100000000000001" customHeight="1" x14ac:dyDescent="0.2">
      <c r="A33" s="24" t="s">
        <v>26</v>
      </c>
      <c r="B33" s="12" t="s">
        <v>28</v>
      </c>
      <c r="C33" s="37">
        <v>10427860</v>
      </c>
      <c r="D33" s="30">
        <f>C34/C$36*100</f>
        <v>0</v>
      </c>
      <c r="E33" s="37">
        <v>12051541</v>
      </c>
      <c r="F33" s="30">
        <f>E33/E$36*100</f>
        <v>2.2776429092528754</v>
      </c>
      <c r="G33" s="41">
        <f t="shared" si="2"/>
        <v>115.57060604956337</v>
      </c>
    </row>
    <row r="34" spans="1:7" s="1" customFormat="1" ht="17.100000000000001" customHeight="1" x14ac:dyDescent="0.2">
      <c r="A34" s="22" t="s">
        <v>21</v>
      </c>
      <c r="B34" s="12" t="s">
        <v>33</v>
      </c>
      <c r="C34" s="37">
        <v>0</v>
      </c>
      <c r="D34" s="30">
        <f>C34/C$36*100</f>
        <v>0</v>
      </c>
      <c r="E34" s="37">
        <v>0</v>
      </c>
      <c r="F34" s="30">
        <f>E34/E$36*100</f>
        <v>0</v>
      </c>
      <c r="G34" s="34" t="s">
        <v>56</v>
      </c>
    </row>
    <row r="35" spans="1:7" s="1" customFormat="1" ht="17.100000000000001" customHeight="1" x14ac:dyDescent="0.2">
      <c r="A35" s="23" t="s">
        <v>19</v>
      </c>
      <c r="B35" s="13" t="s">
        <v>20</v>
      </c>
      <c r="C35" s="38">
        <f>SUM(C31:C34)</f>
        <v>133757207</v>
      </c>
      <c r="D35" s="32">
        <f>SUM(D31:D34)</f>
        <v>25.061421560336374</v>
      </c>
      <c r="E35" s="38">
        <f>SUM(E31:E34)</f>
        <v>130751261</v>
      </c>
      <c r="F35" s="32">
        <f>SUM(F31:F34)</f>
        <v>24.710921407687362</v>
      </c>
      <c r="G35" s="14">
        <f>E35/C35*100</f>
        <v>97.752684832900258</v>
      </c>
    </row>
    <row r="36" spans="1:7" s="1" customFormat="1" ht="17.100000000000001" customHeight="1" x14ac:dyDescent="0.2">
      <c r="A36" s="25" t="s">
        <v>31</v>
      </c>
      <c r="B36" s="26" t="s">
        <v>32</v>
      </c>
      <c r="C36" s="33">
        <f>C30+C35</f>
        <v>532021245</v>
      </c>
      <c r="D36" s="33">
        <f>D30+D35</f>
        <v>99.920093416570225</v>
      </c>
      <c r="E36" s="33">
        <f>E30+E35+0.6</f>
        <v>529123373.60000002</v>
      </c>
      <c r="F36" s="33">
        <f>F30+F35</f>
        <v>99.999999886604911</v>
      </c>
      <c r="G36" s="39">
        <f>E36/C36*100</f>
        <v>99.455309082628844</v>
      </c>
    </row>
    <row r="38" spans="1:7" x14ac:dyDescent="0.25">
      <c r="A38" s="42" t="s">
        <v>62</v>
      </c>
      <c r="C38" s="20"/>
      <c r="E38" s="20"/>
    </row>
    <row r="39" spans="1:7" x14ac:dyDescent="0.25">
      <c r="A39" s="42" t="s">
        <v>69</v>
      </c>
      <c r="C39" s="20"/>
      <c r="E39" s="20"/>
    </row>
    <row r="40" spans="1:7" x14ac:dyDescent="0.25">
      <c r="A40" s="42"/>
    </row>
    <row r="44" spans="1:7" x14ac:dyDescent="0.25">
      <c r="C44" s="18"/>
      <c r="D44" s="18"/>
      <c r="E44" s="17"/>
      <c r="F44" s="17"/>
    </row>
    <row r="45" spans="1:7" x14ac:dyDescent="0.25">
      <c r="C45" s="18"/>
      <c r="D45" s="18"/>
      <c r="E45" s="17"/>
      <c r="F45" s="17"/>
    </row>
    <row r="46" spans="1:7" x14ac:dyDescent="0.25">
      <c r="C46" s="18"/>
      <c r="D46" s="18"/>
      <c r="E46" s="17"/>
      <c r="F46" s="17"/>
    </row>
    <row r="47" spans="1:7" x14ac:dyDescent="0.25">
      <c r="C47" s="18"/>
      <c r="D47" s="18"/>
      <c r="E47" s="17"/>
      <c r="F47" s="17"/>
    </row>
    <row r="48" spans="1:7" x14ac:dyDescent="0.25">
      <c r="C48" s="18"/>
      <c r="D48" s="18"/>
      <c r="E48" s="17"/>
      <c r="F48" s="17"/>
    </row>
    <row r="49" spans="3:6" x14ac:dyDescent="0.25">
      <c r="C49" s="18"/>
      <c r="D49" s="18"/>
      <c r="E49" s="17"/>
      <c r="F49" s="17"/>
    </row>
    <row r="50" spans="3:6" x14ac:dyDescent="0.25">
      <c r="C50" s="18"/>
      <c r="D50" s="18"/>
      <c r="E50" s="17"/>
      <c r="F50" s="17"/>
    </row>
    <row r="51" spans="3:6" x14ac:dyDescent="0.25">
      <c r="C51" s="18"/>
      <c r="D51" s="18"/>
      <c r="E51" s="17"/>
      <c r="F51" s="17"/>
    </row>
    <row r="52" spans="3:6" x14ac:dyDescent="0.25">
      <c r="C52" s="18"/>
      <c r="D52" s="18"/>
      <c r="E52" s="17"/>
      <c r="F52" s="17"/>
    </row>
    <row r="53" spans="3:6" x14ac:dyDescent="0.25">
      <c r="C53" s="18"/>
      <c r="D53" s="18"/>
      <c r="E53" s="17"/>
      <c r="F53" s="17"/>
    </row>
    <row r="54" spans="3:6" x14ac:dyDescent="0.25">
      <c r="C54" s="18"/>
      <c r="D54" s="18"/>
      <c r="E54" s="17"/>
      <c r="F54" s="17"/>
    </row>
    <row r="55" spans="3:6" x14ac:dyDescent="0.25">
      <c r="C55" s="18"/>
      <c r="D55" s="18"/>
      <c r="E55" s="17"/>
      <c r="F55" s="17"/>
    </row>
    <row r="56" spans="3:6" x14ac:dyDescent="0.25">
      <c r="C56" s="18"/>
      <c r="D56" s="18"/>
      <c r="E56" s="17"/>
      <c r="F56" s="17"/>
    </row>
  </sheetData>
  <mergeCells count="6">
    <mergeCell ref="G10:G11"/>
    <mergeCell ref="A6:G6"/>
    <mergeCell ref="A9:A11"/>
    <mergeCell ref="E9:F9"/>
    <mergeCell ref="B9:B11"/>
    <mergeCell ref="C9:D9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"/>
  <sheetViews>
    <sheetView showGridLines="0" showRuler="0" view="pageLayout" zoomScale="72" zoomScaleNormal="70" zoomScalePageLayoutView="72" workbookViewId="0">
      <selection activeCell="A6" sqref="A6:G6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6" spans="1:8" ht="23.25" x14ac:dyDescent="0.35">
      <c r="A6" s="43" t="s">
        <v>54</v>
      </c>
      <c r="B6" s="43"/>
      <c r="C6" s="43"/>
      <c r="D6" s="43"/>
      <c r="E6" s="43"/>
      <c r="F6" s="43"/>
      <c r="G6" s="43"/>
      <c r="H6" s="15"/>
    </row>
    <row r="7" spans="1:8" ht="17.45" x14ac:dyDescent="0.35">
      <c r="A7" s="3"/>
    </row>
    <row r="8" spans="1:8" s="1" customFormat="1" ht="15" customHeight="1" thickBot="1" x14ac:dyDescent="0.4">
      <c r="A8" s="16" t="s">
        <v>64</v>
      </c>
      <c r="C8" s="2"/>
      <c r="D8" s="2"/>
      <c r="E8" s="2"/>
      <c r="F8" s="2"/>
    </row>
    <row r="9" spans="1:8" s="1" customFormat="1" ht="17.25" customHeight="1" x14ac:dyDescent="0.2">
      <c r="A9" s="44" t="s">
        <v>0</v>
      </c>
      <c r="B9" s="47" t="s">
        <v>29</v>
      </c>
      <c r="C9" s="50" t="s">
        <v>59</v>
      </c>
      <c r="D9" s="50"/>
      <c r="E9" s="50" t="s">
        <v>60</v>
      </c>
      <c r="F9" s="50"/>
      <c r="G9" s="28" t="s">
        <v>55</v>
      </c>
    </row>
    <row r="10" spans="1:8" s="1" customFormat="1" ht="15" customHeight="1" x14ac:dyDescent="0.2">
      <c r="A10" s="45"/>
      <c r="B10" s="48"/>
      <c r="C10" s="4" t="s">
        <v>68</v>
      </c>
      <c r="D10" s="4" t="s">
        <v>52</v>
      </c>
      <c r="E10" s="4" t="s">
        <v>68</v>
      </c>
      <c r="F10" s="4" t="s">
        <v>52</v>
      </c>
      <c r="G10" s="51" t="s">
        <v>61</v>
      </c>
    </row>
    <row r="11" spans="1:8" s="1" customFormat="1" ht="21" customHeight="1" thickBot="1" x14ac:dyDescent="0.25">
      <c r="A11" s="46"/>
      <c r="B11" s="49"/>
      <c r="C11" s="5" t="s">
        <v>57</v>
      </c>
      <c r="D11" s="27" t="s">
        <v>53</v>
      </c>
      <c r="E11" s="5" t="s">
        <v>63</v>
      </c>
      <c r="F11" s="27" t="s">
        <v>53</v>
      </c>
      <c r="G11" s="52"/>
    </row>
    <row r="12" spans="1:8" s="1" customFormat="1" ht="16.5" customHeight="1" x14ac:dyDescent="0.2">
      <c r="A12" s="6" t="s">
        <v>1</v>
      </c>
      <c r="B12" s="7" t="s">
        <v>34</v>
      </c>
      <c r="C12" s="35">
        <v>17487665.709999997</v>
      </c>
      <c r="D12" s="29">
        <f>C12/C$36*100</f>
        <v>7.578315068002567</v>
      </c>
      <c r="E12" s="35">
        <v>13563651.130000003</v>
      </c>
      <c r="F12" s="29">
        <f>E12/E$36*100</f>
        <v>5.9812176228538343</v>
      </c>
      <c r="G12" s="40">
        <f>E12/C12*100</f>
        <v>77.561244336022966</v>
      </c>
    </row>
    <row r="13" spans="1:8" s="1" customFormat="1" ht="17.100000000000001" customHeight="1" x14ac:dyDescent="0.2">
      <c r="A13" s="21" t="s">
        <v>2</v>
      </c>
      <c r="B13" s="7" t="s">
        <v>35</v>
      </c>
      <c r="C13" s="35">
        <v>2270470.4899999998</v>
      </c>
      <c r="D13" s="30">
        <f t="shared" ref="D13:D29" si="0">C13/C$36*100</f>
        <v>0.98391294819771402</v>
      </c>
      <c r="E13" s="35">
        <v>973650.45000000007</v>
      </c>
      <c r="F13" s="30">
        <f t="shared" ref="F13:F29" si="1">E13/E$36*100</f>
        <v>0.42935454283094382</v>
      </c>
      <c r="G13" s="41">
        <f t="shared" ref="G13:G34" si="2">E13/C13*100</f>
        <v>42.883202150757754</v>
      </c>
    </row>
    <row r="14" spans="1:8" s="1" customFormat="1" ht="17.100000000000001" customHeight="1" x14ac:dyDescent="0.2">
      <c r="A14" s="21" t="s">
        <v>3</v>
      </c>
      <c r="B14" s="7" t="s">
        <v>36</v>
      </c>
      <c r="C14" s="35">
        <v>14770940.559999999</v>
      </c>
      <c r="D14" s="30">
        <f t="shared" si="0"/>
        <v>6.401016766371975</v>
      </c>
      <c r="E14" s="35">
        <v>14568056.729999999</v>
      </c>
      <c r="F14" s="30">
        <f t="shared" si="1"/>
        <v>6.4241343874944068</v>
      </c>
      <c r="G14" s="41">
        <f t="shared" si="2"/>
        <v>98.626466411019123</v>
      </c>
    </row>
    <row r="15" spans="1:8" s="1" customFormat="1" ht="17.100000000000001" customHeight="1" x14ac:dyDescent="0.2">
      <c r="A15" s="22" t="s">
        <v>4</v>
      </c>
      <c r="B15" s="7" t="s">
        <v>37</v>
      </c>
      <c r="C15" s="35">
        <v>0</v>
      </c>
      <c r="D15" s="30">
        <f t="shared" si="0"/>
        <v>0</v>
      </c>
      <c r="E15" s="35">
        <v>20814.04</v>
      </c>
      <c r="F15" s="30">
        <f t="shared" si="1"/>
        <v>9.178450673611848E-3</v>
      </c>
      <c r="G15" s="41" t="s">
        <v>56</v>
      </c>
    </row>
    <row r="16" spans="1:8" s="1" customFormat="1" ht="17.100000000000001" customHeight="1" x14ac:dyDescent="0.2">
      <c r="A16" s="22" t="s">
        <v>5</v>
      </c>
      <c r="B16" s="7" t="s">
        <v>39</v>
      </c>
      <c r="C16" s="35">
        <v>0</v>
      </c>
      <c r="D16" s="30">
        <f t="shared" si="0"/>
        <v>0</v>
      </c>
      <c r="E16" s="35">
        <v>26614.240000000002</v>
      </c>
      <c r="F16" s="30">
        <f t="shared" si="1"/>
        <v>1.1736188123769696E-2</v>
      </c>
      <c r="G16" s="41" t="s">
        <v>56</v>
      </c>
    </row>
    <row r="17" spans="1:7" s="1" customFormat="1" ht="17.100000000000001" customHeight="1" x14ac:dyDescent="0.2">
      <c r="A17" s="22" t="s">
        <v>6</v>
      </c>
      <c r="B17" s="7" t="s">
        <v>40</v>
      </c>
      <c r="C17" s="35">
        <v>6453.9</v>
      </c>
      <c r="D17" s="30">
        <f t="shared" si="0"/>
        <v>2.7968105308310912E-3</v>
      </c>
      <c r="E17" s="35">
        <v>1738.26</v>
      </c>
      <c r="F17" s="30">
        <f t="shared" si="1"/>
        <v>7.6652748183017475E-4</v>
      </c>
      <c r="G17" s="41">
        <f t="shared" si="2"/>
        <v>26.933482080602428</v>
      </c>
    </row>
    <row r="18" spans="1:7" s="1" customFormat="1" ht="17.100000000000001" customHeight="1" x14ac:dyDescent="0.2">
      <c r="A18" s="22" t="s">
        <v>7</v>
      </c>
      <c r="B18" s="7" t="s">
        <v>41</v>
      </c>
      <c r="C18" s="35">
        <v>1059489.1200000001</v>
      </c>
      <c r="D18" s="30">
        <f t="shared" si="0"/>
        <v>0.45913173865677587</v>
      </c>
      <c r="E18" s="35">
        <v>836938.35000000009</v>
      </c>
      <c r="F18" s="30">
        <f t="shared" si="1"/>
        <v>0.36906805994074615</v>
      </c>
      <c r="G18" s="41">
        <f t="shared" si="2"/>
        <v>78.99452049115898</v>
      </c>
    </row>
    <row r="19" spans="1:7" s="1" customFormat="1" ht="17.100000000000001" customHeight="1" x14ac:dyDescent="0.2">
      <c r="A19" s="22" t="s">
        <v>8</v>
      </c>
      <c r="B19" s="7" t="s">
        <v>42</v>
      </c>
      <c r="C19" s="35">
        <v>7840854.6200000001</v>
      </c>
      <c r="D19" s="30">
        <f t="shared" si="0"/>
        <v>3.397850101788316</v>
      </c>
      <c r="E19" s="35">
        <v>7599228.7199999997</v>
      </c>
      <c r="F19" s="30">
        <f t="shared" si="1"/>
        <v>3.3510623581012857</v>
      </c>
      <c r="G19" s="41">
        <f t="shared" si="2"/>
        <v>96.918372910732515</v>
      </c>
    </row>
    <row r="20" spans="1:7" s="1" customFormat="1" ht="17.100000000000001" customHeight="1" x14ac:dyDescent="0.2">
      <c r="A20" s="22" t="s">
        <v>9</v>
      </c>
      <c r="B20" s="7" t="s">
        <v>43</v>
      </c>
      <c r="C20" s="35">
        <v>11650157.970000001</v>
      </c>
      <c r="D20" s="30">
        <f t="shared" si="0"/>
        <v>5.0486193613693695</v>
      </c>
      <c r="E20" s="35">
        <v>11320846.599999998</v>
      </c>
      <c r="F20" s="30">
        <f t="shared" si="1"/>
        <v>4.9921991166359998</v>
      </c>
      <c r="G20" s="41">
        <f t="shared" si="2"/>
        <v>97.173331290030546</v>
      </c>
    </row>
    <row r="21" spans="1:7" s="1" customFormat="1" ht="17.100000000000001" customHeight="1" x14ac:dyDescent="0.2">
      <c r="A21" s="22" t="s">
        <v>10</v>
      </c>
      <c r="B21" s="7" t="s">
        <v>46</v>
      </c>
      <c r="C21" s="35">
        <v>147222737.47100002</v>
      </c>
      <c r="D21" s="30">
        <f t="shared" si="0"/>
        <v>63.799269052305419</v>
      </c>
      <c r="E21" s="35">
        <v>147028120.1699</v>
      </c>
      <c r="F21" s="30">
        <f t="shared" si="1"/>
        <v>64.835579667056578</v>
      </c>
      <c r="G21" s="41">
        <f t="shared" si="2"/>
        <v>99.867807578881383</v>
      </c>
    </row>
    <row r="22" spans="1:7" s="1" customFormat="1" ht="17.100000000000001" customHeight="1" x14ac:dyDescent="0.2">
      <c r="A22" s="22" t="s">
        <v>11</v>
      </c>
      <c r="B22" s="7" t="s">
        <v>47</v>
      </c>
      <c r="C22" s="35">
        <v>43491.55</v>
      </c>
      <c r="D22" s="30">
        <f t="shared" si="0"/>
        <v>1.8847150566659997E-2</v>
      </c>
      <c r="E22" s="35">
        <v>56810.62</v>
      </c>
      <c r="F22" s="30">
        <f t="shared" si="1"/>
        <v>2.5052006886087788E-2</v>
      </c>
      <c r="G22" s="41">
        <f t="shared" si="2"/>
        <v>130.62450062138507</v>
      </c>
    </row>
    <row r="23" spans="1:7" s="1" customFormat="1" ht="17.100000000000001" customHeight="1" x14ac:dyDescent="0.2">
      <c r="A23" s="22" t="s">
        <v>12</v>
      </c>
      <c r="B23" s="7" t="s">
        <v>48</v>
      </c>
      <c r="C23" s="35">
        <v>5726.35</v>
      </c>
      <c r="D23" s="30">
        <f t="shared" si="0"/>
        <v>2.4815252766892297E-3</v>
      </c>
      <c r="E23" s="35">
        <v>8058.46</v>
      </c>
      <c r="F23" s="30">
        <f t="shared" si="1"/>
        <v>3.5535714169509683E-3</v>
      </c>
      <c r="G23" s="41">
        <f t="shared" si="2"/>
        <v>140.72594235420468</v>
      </c>
    </row>
    <row r="24" spans="1:7" s="1" customFormat="1" ht="17.100000000000001" customHeight="1" x14ac:dyDescent="0.2">
      <c r="A24" s="22" t="s">
        <v>13</v>
      </c>
      <c r="B24" s="7" t="s">
        <v>49</v>
      </c>
      <c r="C24" s="35">
        <v>2037385.6399999997</v>
      </c>
      <c r="D24" s="30">
        <f t="shared" si="0"/>
        <v>0.88290516018470111</v>
      </c>
      <c r="E24" s="35">
        <v>2663074.86</v>
      </c>
      <c r="F24" s="30">
        <f t="shared" si="1"/>
        <v>1.1743467987303655</v>
      </c>
      <c r="G24" s="41">
        <f t="shared" si="2"/>
        <v>130.71039707534212</v>
      </c>
    </row>
    <row r="25" spans="1:7" s="1" customFormat="1" ht="17.100000000000001" customHeight="1" x14ac:dyDescent="0.2">
      <c r="A25" s="22" t="s">
        <v>14</v>
      </c>
      <c r="B25" s="7" t="s">
        <v>45</v>
      </c>
      <c r="C25" s="35">
        <v>916855.4</v>
      </c>
      <c r="D25" s="30">
        <f t="shared" si="0"/>
        <v>0.39732112954482601</v>
      </c>
      <c r="E25" s="35">
        <v>1625206.94</v>
      </c>
      <c r="F25" s="30">
        <f t="shared" si="1"/>
        <v>0.71667402067074193</v>
      </c>
      <c r="G25" s="41">
        <f t="shared" si="2"/>
        <v>177.25880656862577</v>
      </c>
    </row>
    <row r="26" spans="1:7" s="1" customFormat="1" ht="17.100000000000001" customHeight="1" x14ac:dyDescent="0.2">
      <c r="A26" s="22" t="s">
        <v>15</v>
      </c>
      <c r="B26" s="7" t="s">
        <v>44</v>
      </c>
      <c r="C26" s="35">
        <v>24583</v>
      </c>
      <c r="D26" s="30">
        <f t="shared" si="0"/>
        <v>1.0653092437041279E-2</v>
      </c>
      <c r="E26" s="35">
        <v>19515.2</v>
      </c>
      <c r="F26" s="30">
        <f t="shared" si="1"/>
        <v>8.6056959910555536E-3</v>
      </c>
      <c r="G26" s="41">
        <f t="shared" si="2"/>
        <v>79.384940812756781</v>
      </c>
    </row>
    <row r="27" spans="1:7" s="1" customFormat="1" ht="17.100000000000001" customHeight="1" x14ac:dyDescent="0.2">
      <c r="A27" s="22" t="s">
        <v>16</v>
      </c>
      <c r="B27" s="7" t="s">
        <v>50</v>
      </c>
      <c r="C27" s="35">
        <v>642914</v>
      </c>
      <c r="D27" s="30">
        <f t="shared" si="0"/>
        <v>0.27860807350884587</v>
      </c>
      <c r="E27" s="35">
        <v>742151.34</v>
      </c>
      <c r="F27" s="30">
        <f t="shared" si="1"/>
        <v>0.32726945208834685</v>
      </c>
      <c r="G27" s="41">
        <f t="shared" si="2"/>
        <v>115.43555436652491</v>
      </c>
    </row>
    <row r="28" spans="1:7" s="1" customFormat="1" ht="17.100000000000001" customHeight="1" x14ac:dyDescent="0.2">
      <c r="A28" s="22" t="s">
        <v>17</v>
      </c>
      <c r="B28" s="7" t="s">
        <v>51</v>
      </c>
      <c r="C28" s="35">
        <v>0</v>
      </c>
      <c r="D28" s="30">
        <f t="shared" si="0"/>
        <v>0</v>
      </c>
      <c r="E28" s="35">
        <v>0</v>
      </c>
      <c r="F28" s="30">
        <f t="shared" si="1"/>
        <v>0</v>
      </c>
      <c r="G28" s="41" t="s">
        <v>56</v>
      </c>
    </row>
    <row r="29" spans="1:7" s="1" customFormat="1" ht="17.100000000000001" customHeight="1" x14ac:dyDescent="0.2">
      <c r="A29" s="22" t="s">
        <v>18</v>
      </c>
      <c r="B29" s="7" t="s">
        <v>38</v>
      </c>
      <c r="C29" s="35">
        <v>99810.78</v>
      </c>
      <c r="D29" s="30">
        <f t="shared" si="0"/>
        <v>4.3253202032021765E-2</v>
      </c>
      <c r="E29" s="35">
        <v>81854.12</v>
      </c>
      <c r="F29" s="30">
        <f t="shared" si="1"/>
        <v>3.6095539494106141E-2</v>
      </c>
      <c r="G29" s="41">
        <f t="shared" si="2"/>
        <v>82.009297993663608</v>
      </c>
    </row>
    <row r="30" spans="1:7" s="1" customFormat="1" ht="17.100000000000001" customHeight="1" x14ac:dyDescent="0.2">
      <c r="A30" s="23" t="s">
        <v>30</v>
      </c>
      <c r="B30" s="8" t="s">
        <v>22</v>
      </c>
      <c r="C30" s="36">
        <f>SUM(C12:C29)</f>
        <v>206079536.56099999</v>
      </c>
      <c r="D30" s="31">
        <f>SUM(D12:D29)</f>
        <v>89.304981180773751</v>
      </c>
      <c r="E30" s="36">
        <f>SUM(E12:E29)</f>
        <v>201136330.2299</v>
      </c>
      <c r="F30" s="31">
        <f>SUM(F12:F29)</f>
        <v>88.695894006470652</v>
      </c>
      <c r="G30" s="9">
        <f>E30/C30*100</f>
        <v>97.601311409375782</v>
      </c>
    </row>
    <row r="31" spans="1:7" s="1" customFormat="1" ht="17.100000000000001" customHeight="1" x14ac:dyDescent="0.2">
      <c r="A31" s="24" t="s">
        <v>27</v>
      </c>
      <c r="B31" s="10" t="s">
        <v>23</v>
      </c>
      <c r="C31" s="35">
        <v>21928743.080000002</v>
      </c>
      <c r="D31" s="30">
        <f>C31/C$36*100</f>
        <v>9.5028648683793406</v>
      </c>
      <c r="E31" s="35">
        <v>22622703.600000001</v>
      </c>
      <c r="F31" s="30">
        <f>E31/E$36*100</f>
        <v>9.9760243132203641</v>
      </c>
      <c r="G31" s="41">
        <f t="shared" si="2"/>
        <v>103.16461603598668</v>
      </c>
    </row>
    <row r="32" spans="1:7" s="1" customFormat="1" ht="17.100000000000001" customHeight="1" x14ac:dyDescent="0.2">
      <c r="A32" s="24" t="s">
        <v>24</v>
      </c>
      <c r="B32" s="11" t="s">
        <v>25</v>
      </c>
      <c r="C32" s="35">
        <v>55595.009999999995</v>
      </c>
      <c r="D32" s="30">
        <f t="shared" ref="D32:D34" si="3">C32/C$36*100</f>
        <v>2.4092209273409847E-2</v>
      </c>
      <c r="E32" s="35">
        <v>132891.5</v>
      </c>
      <c r="F32" s="30">
        <f>E32/E$36*100</f>
        <v>5.8601697589333389E-2</v>
      </c>
      <c r="G32" s="41">
        <f t="shared" si="2"/>
        <v>239.03494216477347</v>
      </c>
    </row>
    <row r="33" spans="1:7" s="1" customFormat="1" ht="17.100000000000001" customHeight="1" x14ac:dyDescent="0.2">
      <c r="A33" s="24" t="s">
        <v>26</v>
      </c>
      <c r="B33" s="12" t="s">
        <v>28</v>
      </c>
      <c r="C33" s="35">
        <v>2451490.98</v>
      </c>
      <c r="D33" s="30">
        <f t="shared" si="3"/>
        <v>1.0623585412078638</v>
      </c>
      <c r="E33" s="35">
        <v>2657047.6900000004</v>
      </c>
      <c r="F33" s="30">
        <f>E33/E$36*100</f>
        <v>1.1716889734092617</v>
      </c>
      <c r="G33" s="41">
        <f t="shared" si="2"/>
        <v>108.38496701301345</v>
      </c>
    </row>
    <row r="34" spans="1:7" s="1" customFormat="1" ht="17.100000000000001" customHeight="1" x14ac:dyDescent="0.2">
      <c r="A34" s="22" t="s">
        <v>21</v>
      </c>
      <c r="B34" s="12" t="s">
        <v>33</v>
      </c>
      <c r="C34" s="35">
        <v>243919.95</v>
      </c>
      <c r="D34" s="30">
        <f t="shared" si="3"/>
        <v>0.10570320036563834</v>
      </c>
      <c r="E34" s="35">
        <v>221761.39</v>
      </c>
      <c r="F34" s="30">
        <f>E34/E$36*100</f>
        <v>9.7791009310378943E-2</v>
      </c>
      <c r="G34" s="41">
        <f t="shared" si="2"/>
        <v>90.915642611438713</v>
      </c>
    </row>
    <row r="35" spans="1:7" s="1" customFormat="1" ht="17.100000000000001" customHeight="1" x14ac:dyDescent="0.2">
      <c r="A35" s="23" t="s">
        <v>19</v>
      </c>
      <c r="B35" s="13" t="s">
        <v>20</v>
      </c>
      <c r="C35" s="38">
        <f>SUM(C31:C34)</f>
        <v>24679749.020000003</v>
      </c>
      <c r="D35" s="32">
        <f>SUM(D31:D34)</f>
        <v>10.695018819226254</v>
      </c>
      <c r="E35" s="38">
        <f>SUM(E31:E34)</f>
        <v>25634404.180000003</v>
      </c>
      <c r="F35" s="32">
        <f>SUM(F31:F34)</f>
        <v>11.304105993529339</v>
      </c>
      <c r="G35" s="14">
        <f>E35/C35*100</f>
        <v>103.86817207592493</v>
      </c>
    </row>
    <row r="36" spans="1:7" s="1" customFormat="1" ht="17.100000000000001" customHeight="1" x14ac:dyDescent="0.2">
      <c r="A36" s="25" t="s">
        <v>31</v>
      </c>
      <c r="B36" s="26" t="s">
        <v>32</v>
      </c>
      <c r="C36" s="33">
        <f>C30+C35</f>
        <v>230759285.581</v>
      </c>
      <c r="D36" s="33">
        <f>D30+D35</f>
        <v>100</v>
      </c>
      <c r="E36" s="33">
        <f>E30+E35</f>
        <v>226770734.40990001</v>
      </c>
      <c r="F36" s="33">
        <f>F30+F35</f>
        <v>99.999999999999986</v>
      </c>
      <c r="G36" s="39">
        <f>E36/C36*100</f>
        <v>98.271553337037901</v>
      </c>
    </row>
    <row r="38" spans="1:7" x14ac:dyDescent="0.25">
      <c r="A38" s="42" t="s">
        <v>62</v>
      </c>
      <c r="C38" s="20"/>
      <c r="E38" s="20"/>
    </row>
    <row r="39" spans="1:7" x14ac:dyDescent="0.25">
      <c r="A39" s="42" t="s">
        <v>69</v>
      </c>
      <c r="C39" s="20"/>
      <c r="E39" s="20"/>
    </row>
    <row r="40" spans="1:7" x14ac:dyDescent="0.25">
      <c r="A40" s="42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  <row r="56" spans="3:6" x14ac:dyDescent="0.25">
      <c r="C56" s="18"/>
      <c r="D56" s="18"/>
      <c r="E56" s="18"/>
      <c r="F56" s="18"/>
    </row>
  </sheetData>
  <mergeCells count="6">
    <mergeCell ref="A6:G6"/>
    <mergeCell ref="A9:A11"/>
    <mergeCell ref="B9:B11"/>
    <mergeCell ref="C9:D9"/>
    <mergeCell ref="E9:F9"/>
    <mergeCell ref="G10:G11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2020-07-02T12:33:18Z</cp:lastPrinted>
  <dcterms:created xsi:type="dcterms:W3CDTF">2018-01-08T12:56:16Z</dcterms:created>
  <dcterms:modified xsi:type="dcterms:W3CDTF">2021-08-10T09:21:30Z</dcterms:modified>
</cp:coreProperties>
</file>