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9035" windowHeight="832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F36" i="43" l="1"/>
  <c r="E36" i="43" l="1"/>
  <c r="L36" i="43" l="1"/>
  <c r="R10" i="43" l="1"/>
  <c r="O10" i="43" l="1"/>
  <c r="R11" i="43" l="1"/>
  <c r="M35" i="43" l="1"/>
  <c r="N35" i="43" s="1"/>
  <c r="I36" i="43"/>
  <c r="G35" i="43"/>
  <c r="H35" i="43" s="1"/>
  <c r="C36" i="43"/>
  <c r="R25" i="43" l="1"/>
  <c r="R34" i="43"/>
  <c r="R33" i="43"/>
  <c r="R35" i="43"/>
  <c r="O32" i="43" l="1"/>
  <c r="O21" i="43"/>
  <c r="R32" i="43"/>
  <c r="G19" i="43" l="1"/>
  <c r="R20" i="43" l="1"/>
  <c r="R23" i="43"/>
  <c r="R28" i="43" l="1"/>
  <c r="R29" i="43"/>
  <c r="R21" i="43"/>
  <c r="R22" i="43"/>
  <c r="R30" i="43"/>
  <c r="R13" i="43"/>
  <c r="R17" i="43"/>
  <c r="R14" i="43"/>
  <c r="R27" i="43"/>
  <c r="R31" i="43"/>
  <c r="R24" i="43"/>
  <c r="R19" i="43"/>
  <c r="R12" i="43"/>
  <c r="R15" i="43"/>
  <c r="R16" i="43"/>
  <c r="R26" i="43"/>
  <c r="R18" i="43"/>
  <c r="O18" i="43"/>
  <c r="O12" i="43"/>
  <c r="O20" i="43"/>
  <c r="O14" i="43"/>
  <c r="O19" i="43"/>
  <c r="O26" i="43"/>
  <c r="O11" i="43"/>
  <c r="O15" i="43"/>
  <c r="O13" i="43"/>
  <c r="O17" i="43"/>
  <c r="O35" i="43"/>
  <c r="O25" i="43"/>
  <c r="O31" i="43"/>
  <c r="O16" i="43"/>
  <c r="O24" i="43"/>
  <c r="O23" i="43"/>
  <c r="O30" i="43"/>
  <c r="O33" i="43"/>
  <c r="O27" i="43"/>
  <c r="O22" i="43"/>
  <c r="O28" i="43"/>
  <c r="O34" i="43"/>
  <c r="O29" i="43"/>
  <c r="R36" i="43" l="1"/>
  <c r="O36" i="43"/>
  <c r="M20" i="43"/>
  <c r="M18" i="43" l="1"/>
  <c r="N18" i="43" s="1"/>
  <c r="M32" i="43"/>
  <c r="N32" i="43" s="1"/>
  <c r="D12" i="43"/>
  <c r="E12" i="43" s="1"/>
  <c r="D32" i="43"/>
  <c r="E32" i="43" s="1"/>
  <c r="J12" i="43"/>
  <c r="K12" i="43" s="1"/>
  <c r="J32" i="43"/>
  <c r="K32" i="43" s="1"/>
  <c r="P12" i="43"/>
  <c r="Q12" i="43" s="1"/>
  <c r="P32" i="43"/>
  <c r="Q32" i="43" s="1"/>
  <c r="S12" i="43"/>
  <c r="T12" i="43" s="1"/>
  <c r="S32" i="43"/>
  <c r="T32" i="43" s="1"/>
  <c r="G12" i="43"/>
  <c r="H12" i="43" s="1"/>
  <c r="G32" i="43"/>
  <c r="H32" i="43" s="1"/>
  <c r="S21" i="43"/>
  <c r="T21" i="43" s="1"/>
  <c r="S30" i="43"/>
  <c r="T30" i="43" s="1"/>
  <c r="S31" i="43"/>
  <c r="T31" i="43" s="1"/>
  <c r="S13" i="43"/>
  <c r="T13" i="43" s="1"/>
  <c r="S10" i="43"/>
  <c r="S29" i="43"/>
  <c r="T29" i="43" s="1"/>
  <c r="S27" i="43"/>
  <c r="T27" i="43" s="1"/>
  <c r="S24" i="43"/>
  <c r="T24" i="43" s="1"/>
  <c r="S35" i="43"/>
  <c r="T35" i="43" s="1"/>
  <c r="S28" i="43"/>
  <c r="T28" i="43" s="1"/>
  <c r="S11" i="43"/>
  <c r="T11" i="43" s="1"/>
  <c r="S19" i="43"/>
  <c r="T19" i="43" s="1"/>
  <c r="S20" i="43"/>
  <c r="T20" i="43" s="1"/>
  <c r="S18" i="43"/>
  <c r="T18" i="43" s="1"/>
  <c r="T10" i="43"/>
  <c r="S34" i="43"/>
  <c r="T34" i="43" s="1"/>
  <c r="S22" i="43"/>
  <c r="T22" i="43" s="1"/>
  <c r="S33" i="43"/>
  <c r="T33" i="43" s="1"/>
  <c r="S23" i="43"/>
  <c r="T23" i="43" s="1"/>
  <c r="S16" i="43"/>
  <c r="T16" i="43" s="1"/>
  <c r="S25" i="43"/>
  <c r="T25" i="43" s="1"/>
  <c r="S17" i="43"/>
  <c r="T17" i="43" s="1"/>
  <c r="S15" i="43"/>
  <c r="T15" i="43" s="1"/>
  <c r="S26" i="43"/>
  <c r="T26" i="43" s="1"/>
  <c r="S14" i="43"/>
  <c r="T14" i="43" s="1"/>
  <c r="P10" i="43"/>
  <c r="P21" i="43"/>
  <c r="Q21" i="43" s="1"/>
  <c r="P29" i="43"/>
  <c r="Q29" i="43" s="1"/>
  <c r="P28" i="43"/>
  <c r="Q28" i="43" s="1"/>
  <c r="P27" i="43"/>
  <c r="Q27" i="43" s="1"/>
  <c r="P30" i="43"/>
  <c r="Q30" i="43" s="1"/>
  <c r="P24" i="43"/>
  <c r="Q24" i="43" s="1"/>
  <c r="P31" i="43"/>
  <c r="Q31" i="43" s="1"/>
  <c r="P35" i="43"/>
  <c r="Q35" i="43" s="1"/>
  <c r="P13" i="43"/>
  <c r="Q13" i="43" s="1"/>
  <c r="P11" i="43"/>
  <c r="Q11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6" i="43"/>
  <c r="Q16" i="43" s="1"/>
  <c r="P25" i="43"/>
  <c r="Q25" i="43" s="1"/>
  <c r="P17" i="43"/>
  <c r="Q17" i="43" s="1"/>
  <c r="P15" i="43"/>
  <c r="Q15" i="43" s="1"/>
  <c r="P26" i="43"/>
  <c r="Q26" i="43" s="1"/>
  <c r="P14" i="43"/>
  <c r="Q14" i="43" s="1"/>
  <c r="M34" i="43"/>
  <c r="N34" i="43" s="1"/>
  <c r="M22" i="43"/>
  <c r="N22" i="43" s="1"/>
  <c r="M33" i="43"/>
  <c r="N33" i="43" s="1"/>
  <c r="M23" i="43"/>
  <c r="N23" i="43" s="1"/>
  <c r="M16" i="43"/>
  <c r="N16" i="43" s="1"/>
  <c r="M25" i="43"/>
  <c r="N25" i="43" s="1"/>
  <c r="M17" i="43"/>
  <c r="N17" i="43" s="1"/>
  <c r="M15" i="43"/>
  <c r="N15" i="43" s="1"/>
  <c r="M26" i="43"/>
  <c r="N26" i="43" s="1"/>
  <c r="M14" i="43"/>
  <c r="N14" i="43" s="1"/>
  <c r="M12" i="43"/>
  <c r="N12" i="43" s="1"/>
  <c r="M10" i="43"/>
  <c r="M21" i="43"/>
  <c r="N21" i="43" s="1"/>
  <c r="M29" i="43"/>
  <c r="N29" i="43" s="1"/>
  <c r="M28" i="43"/>
  <c r="N28" i="43" s="1"/>
  <c r="M27" i="43"/>
  <c r="N27" i="43" s="1"/>
  <c r="M30" i="43"/>
  <c r="N30" i="43" s="1"/>
  <c r="M24" i="43"/>
  <c r="N24" i="43" s="1"/>
  <c r="M31" i="43"/>
  <c r="N31" i="43" s="1"/>
  <c r="M13" i="43"/>
  <c r="N13" i="43" s="1"/>
  <c r="M11" i="43"/>
  <c r="N11" i="43" s="1"/>
  <c r="M19" i="43"/>
  <c r="N19" i="43" s="1"/>
  <c r="N20" i="43"/>
  <c r="J10" i="43"/>
  <c r="J21" i="43"/>
  <c r="K21" i="43" s="1"/>
  <c r="J29" i="43"/>
  <c r="K29" i="43" s="1"/>
  <c r="J28" i="43"/>
  <c r="K28" i="43" s="1"/>
  <c r="J27" i="43"/>
  <c r="K27" i="43" s="1"/>
  <c r="J30" i="43"/>
  <c r="K30" i="43" s="1"/>
  <c r="J24" i="43"/>
  <c r="K24" i="43" s="1"/>
  <c r="J31" i="43"/>
  <c r="K31" i="43" s="1"/>
  <c r="J35" i="43"/>
  <c r="K35" i="43" s="1"/>
  <c r="J13" i="43"/>
  <c r="K13" i="43" s="1"/>
  <c r="J11" i="43"/>
  <c r="K11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6" i="43"/>
  <c r="K16" i="43" s="1"/>
  <c r="J25" i="43"/>
  <c r="K25" i="43" s="1"/>
  <c r="J17" i="43"/>
  <c r="K17" i="43" s="1"/>
  <c r="J15" i="43"/>
  <c r="K15" i="43" s="1"/>
  <c r="J26" i="43"/>
  <c r="K26" i="43" s="1"/>
  <c r="J14" i="43"/>
  <c r="K14" i="43" s="1"/>
  <c r="G10" i="43"/>
  <c r="G21" i="43"/>
  <c r="H21" i="43" s="1"/>
  <c r="G29" i="43"/>
  <c r="H29" i="43" s="1"/>
  <c r="G28" i="43"/>
  <c r="H28" i="43" s="1"/>
  <c r="G27" i="43"/>
  <c r="H27" i="43" s="1"/>
  <c r="G30" i="43"/>
  <c r="H30" i="43" s="1"/>
  <c r="G24" i="43"/>
  <c r="H24" i="43" s="1"/>
  <c r="G31" i="43"/>
  <c r="H31" i="43" s="1"/>
  <c r="G13" i="43"/>
  <c r="H13" i="43" s="1"/>
  <c r="G11" i="43"/>
  <c r="H11" i="43" s="1"/>
  <c r="H19" i="43"/>
  <c r="G20" i="43"/>
  <c r="H20" i="43" s="1"/>
  <c r="G18" i="43"/>
  <c r="H18" i="43" s="1"/>
  <c r="G34" i="43"/>
  <c r="H34" i="43" s="1"/>
  <c r="G22" i="43"/>
  <c r="H22" i="43" s="1"/>
  <c r="G33" i="43"/>
  <c r="H33" i="43" s="1"/>
  <c r="G23" i="43"/>
  <c r="H23" i="43" s="1"/>
  <c r="G16" i="43"/>
  <c r="H16" i="43" s="1"/>
  <c r="G25" i="43"/>
  <c r="H25" i="43" s="1"/>
  <c r="G17" i="43"/>
  <c r="H17" i="43" s="1"/>
  <c r="G15" i="43"/>
  <c r="H15" i="43" s="1"/>
  <c r="G26" i="43"/>
  <c r="H26" i="43" s="1"/>
  <c r="G14" i="43"/>
  <c r="H14" i="43" s="1"/>
  <c r="D10" i="43"/>
  <c r="D21" i="43"/>
  <c r="E21" i="43" s="1"/>
  <c r="D29" i="43"/>
  <c r="E29" i="43" s="1"/>
  <c r="D28" i="43"/>
  <c r="E28" i="43" s="1"/>
  <c r="D27" i="43"/>
  <c r="E27" i="43" s="1"/>
  <c r="D30" i="43"/>
  <c r="E30" i="43" s="1"/>
  <c r="D24" i="43"/>
  <c r="E24" i="43" s="1"/>
  <c r="D31" i="43"/>
  <c r="E31" i="43" s="1"/>
  <c r="D35" i="43"/>
  <c r="E35" i="43" s="1"/>
  <c r="D13" i="43"/>
  <c r="E13" i="43" s="1"/>
  <c r="D11" i="43"/>
  <c r="E11" i="43" s="1"/>
  <c r="D19" i="43"/>
  <c r="E19" i="43" s="1"/>
  <c r="D20" i="43"/>
  <c r="E20" i="43" s="1"/>
  <c r="D18" i="43"/>
  <c r="E18" i="43" s="1"/>
  <c r="D34" i="43"/>
  <c r="E34" i="43" s="1"/>
  <c r="D22" i="43"/>
  <c r="E22" i="43" s="1"/>
  <c r="D33" i="43"/>
  <c r="E33" i="43" s="1"/>
  <c r="D23" i="43"/>
  <c r="E23" i="43" s="1"/>
  <c r="D16" i="43"/>
  <c r="E16" i="43" s="1"/>
  <c r="D25" i="43"/>
  <c r="E25" i="43" s="1"/>
  <c r="D17" i="43"/>
  <c r="E17" i="43" s="1"/>
  <c r="D15" i="43"/>
  <c r="E15" i="43" s="1"/>
  <c r="D26" i="43"/>
  <c r="E26" i="43" s="1"/>
  <c r="D14" i="43"/>
  <c r="E14" i="43" s="1"/>
  <c r="T36" i="43" l="1"/>
  <c r="G36" i="43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D36" i="43"/>
  <c r="E10" i="43"/>
</calcChain>
</file>

<file path=xl/sharedStrings.xml><?xml version="1.0" encoding="utf-8"?>
<sst xmlns="http://schemas.openxmlformats.org/spreadsheetml/2006/main" count="86" uniqueCount="67">
  <si>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</si>
  <si>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</si>
  <si>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</si>
  <si>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</si>
  <si>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</si>
  <si>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</si>
  <si>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</si>
  <si>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</si>
  <si>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</si>
  <si>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</si>
  <si>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</si>
  <si>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</si>
  <si>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</si>
  <si>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</si>
  <si>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</si>
  <si>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</si>
  <si>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</si>
  <si>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</si>
  <si>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</si>
  <si>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</si>
  <si>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</si>
  <si>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</si>
  <si>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</si>
  <si>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</si>
  <si>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</si>
  <si>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</si>
  <si>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</si>
  <si>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</si>
  <si>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</si>
  <si>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</si>
  <si>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</si>
  <si>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</si>
  <si>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</si>
  <si>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</si>
  <si>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</si>
  <si>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</si>
  <si>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</si>
  <si>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</si>
  <si>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</si>
  <si>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</si>
  <si>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</si>
  <si>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</si>
  <si>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</si>
  <si>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</si>
  <si>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</si>
  <si>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</si>
  <si>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</si>
  <si>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</si>
  <si>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</si>
  <si>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</si>
  <si>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</si>
  <si>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</si>
  <si>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</si>
  <si>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</si>
  <si>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Tržišni udio
(%)</t>
  </si>
  <si>
    <t>Ukupno:</t>
  </si>
  <si>
    <t>STATISTIKA TRŽIŠTA OSIGURANJA U BOSNI I HERCEGOVINI</t>
  </si>
  <si>
    <t>*Podaci se odnose na period od 01.01. do 31.12.2019. godine.</t>
  </si>
  <si>
    <t>I-XII-2020**</t>
  </si>
  <si>
    <t>I-XII-2019*</t>
  </si>
  <si>
    <t>Premium osiguranje a.d.</t>
  </si>
  <si>
    <t>Vienna osiguranje d.d.</t>
  </si>
  <si>
    <t>Atos osiguranje a.d.***</t>
  </si>
  <si>
    <t>Adriatic osiguranje d.d.</t>
  </si>
  <si>
    <t>HHI indeks za tržište osiguranja Bosne i Hercegovine u 2019. i 2020. godini</t>
  </si>
  <si>
    <t>***Atos osiguranje a.d. Bijeljina je krajem 2019. godine pripojeno Grawe osiguranju a.d. Banja Luka.</t>
  </si>
  <si>
    <t>**Podaci se odnose na period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</si>
</sst>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4" fillId="0" borderId="0" xfId="0" applyFont="1" applyBorder="1" applyAlignment="1">
      <alignment vertical="center"/>
    </xf>
    <xf numFmtId="164" fontId="3" fillId="0" borderId="5" xfId="10" applyNumberFormat="1" applyFont="1" applyBorder="1" applyAlignment="1">
      <alignment horizontal="left" vertical="center"/>
    </xf>
    <xf numFmtId="0" fontId="9" fillId="0" borderId="6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1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14" fillId="0" borderId="0" xfId="0" applyFont="1"/>
    <xf numFmtId="3" fontId="4" fillId="2" borderId="3" xfId="0" applyNumberFormat="1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3" fontId="0" fillId="0" borderId="0" xfId="0" applyNumberFormat="1"/>
    <xf numFmtId="0" fontId="7" fillId="3" borderId="13" xfId="0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4"/>
      <c r="G3" s="4"/>
      <c r="H3" s="4"/>
      <c r="I3" s="4"/>
    </row>
    <row r="4" spans="1:20" ht="23.25" x14ac:dyDescent="0.25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x14ac:dyDescent="0.25">
      <c r="F5" s="1"/>
      <c r="G5" s="1"/>
      <c r="H5" s="1"/>
      <c r="I5" s="1"/>
      <c r="J5" s="1"/>
      <c r="K5" s="1"/>
      <c r="L5" s="1"/>
    </row>
    <row r="6" spans="1:20" ht="19.5" thickBot="1" x14ac:dyDescent="0.35">
      <c r="A6" s="28" t="s">
        <v>64</v>
      </c>
      <c r="F6" s="1"/>
      <c r="G6" s="1"/>
      <c r="H6" s="1"/>
      <c r="I6" s="1"/>
      <c r="J6" s="1"/>
      <c r="K6" s="1"/>
      <c r="L6" s="1"/>
    </row>
    <row r="7" spans="1:20" x14ac:dyDescent="0.25">
      <c r="A7" s="30"/>
      <c r="B7" s="42" t="s">
        <v>0</v>
      </c>
      <c r="C7" s="46" t="s">
        <v>11</v>
      </c>
      <c r="D7" s="46"/>
      <c r="E7" s="46"/>
      <c r="F7" s="46"/>
      <c r="G7" s="46"/>
      <c r="H7" s="46"/>
      <c r="I7" s="46" t="s">
        <v>12</v>
      </c>
      <c r="J7" s="46"/>
      <c r="K7" s="46"/>
      <c r="L7" s="46"/>
      <c r="M7" s="46"/>
      <c r="N7" s="46"/>
      <c r="O7" s="46" t="s">
        <v>13</v>
      </c>
      <c r="P7" s="46"/>
      <c r="Q7" s="46"/>
      <c r="R7" s="46"/>
      <c r="S7" s="46"/>
      <c r="T7" s="47"/>
    </row>
    <row r="8" spans="1:20" ht="15.75" customHeight="1" x14ac:dyDescent="0.25">
      <c r="A8" s="31"/>
      <c r="B8" s="43"/>
      <c r="C8" s="45" t="s">
        <v>59</v>
      </c>
      <c r="D8" s="45"/>
      <c r="E8" s="45"/>
      <c r="F8" s="45" t="s">
        <v>58</v>
      </c>
      <c r="G8" s="45"/>
      <c r="H8" s="45"/>
      <c r="I8" s="45" t="s">
        <v>59</v>
      </c>
      <c r="J8" s="45"/>
      <c r="K8" s="45"/>
      <c r="L8" s="45" t="s">
        <v>58</v>
      </c>
      <c r="M8" s="45"/>
      <c r="N8" s="45"/>
      <c r="O8" s="45" t="s">
        <v>59</v>
      </c>
      <c r="P8" s="45"/>
      <c r="Q8" s="45"/>
      <c r="R8" s="45" t="s">
        <v>58</v>
      </c>
      <c r="S8" s="45"/>
      <c r="T8" s="48"/>
    </row>
    <row r="9" spans="1:20" ht="30.75" customHeight="1" thickBot="1" x14ac:dyDescent="0.3">
      <c r="A9" s="32"/>
      <c r="B9" s="44"/>
      <c r="C9" s="33" t="s">
        <v>1</v>
      </c>
      <c r="D9" s="38" t="s">
        <v>54</v>
      </c>
      <c r="E9" s="33" t="s">
        <v>10</v>
      </c>
      <c r="F9" s="33" t="s">
        <v>1</v>
      </c>
      <c r="G9" s="38" t="s">
        <v>54</v>
      </c>
      <c r="H9" s="33" t="s">
        <v>10</v>
      </c>
      <c r="I9" s="33" t="s">
        <v>1</v>
      </c>
      <c r="J9" s="38" t="s">
        <v>54</v>
      </c>
      <c r="K9" s="33" t="s">
        <v>10</v>
      </c>
      <c r="L9" s="33" t="s">
        <v>1</v>
      </c>
      <c r="M9" s="38" t="s">
        <v>54</v>
      </c>
      <c r="N9" s="33" t="s">
        <v>10</v>
      </c>
      <c r="O9" s="33" t="s">
        <v>1</v>
      </c>
      <c r="P9" s="38" t="s">
        <v>54</v>
      </c>
      <c r="Q9" s="33" t="s">
        <v>10</v>
      </c>
      <c r="R9" s="33" t="s">
        <v>1</v>
      </c>
      <c r="S9" s="38" t="s">
        <v>54</v>
      </c>
      <c r="T9" s="34" t="s">
        <v>10</v>
      </c>
    </row>
    <row r="10" spans="1:20" x14ac:dyDescent="0.25">
      <c r="A10" s="6" t="s">
        <v>2</v>
      </c>
      <c r="B10" s="5" t="s">
        <v>63</v>
      </c>
      <c r="C10" s="21">
        <v>63841584</v>
      </c>
      <c r="D10" s="14">
        <f t="shared" ref="D10:D35" si="0">C10/$C$36*100</f>
        <v>10.563789653323449</v>
      </c>
      <c r="E10" s="15">
        <f t="shared" ref="E10:E35" si="1">D10^2</f>
        <v>111.59365183966355</v>
      </c>
      <c r="F10" s="39">
        <v>64555486</v>
      </c>
      <c r="G10" s="14">
        <f>F10/$F$36*100</f>
        <v>10.768069536851566</v>
      </c>
      <c r="H10" s="9">
        <f t="shared" ref="H10:H35" si="2">G10^2</f>
        <v>115.95132155047071</v>
      </c>
      <c r="I10" s="23">
        <v>4609218</v>
      </c>
      <c r="J10" s="7">
        <f t="shared" ref="J10:J35" si="3">I10/$I$36*100</f>
        <v>2.9091811313844045</v>
      </c>
      <c r="K10" s="8">
        <f t="shared" ref="K10:K35" si="4">J10^2</f>
        <v>8.4633348552030441</v>
      </c>
      <c r="L10" s="24">
        <v>4548632</v>
      </c>
      <c r="M10" s="7">
        <f>L10/$L$36*100</f>
        <v>2.9085990494579739</v>
      </c>
      <c r="N10" s="9">
        <f t="shared" ref="N10:N35" si="5">M10^2</f>
        <v>8.4599484305078292</v>
      </c>
      <c r="O10" s="23">
        <f t="shared" ref="O10:O35" si="6">C10+I10</f>
        <v>68450802</v>
      </c>
      <c r="P10" s="7">
        <f t="shared" ref="P10:P35" si="7">O10/$O$36*100</f>
        <v>8.9738528118166858</v>
      </c>
      <c r="Q10" s="8">
        <f t="shared" ref="Q10:Q35" si="8">P10^2</f>
        <v>80.530034288150233</v>
      </c>
      <c r="R10" s="24">
        <f t="shared" ref="R10:R35" si="9">F10+L10</f>
        <v>69104118</v>
      </c>
      <c r="S10" s="7">
        <f t="shared" ref="S10:S35" si="10">R10/$R$36*100</f>
        <v>9.1420368585886997</v>
      </c>
      <c r="T10" s="9">
        <f t="shared" ref="T10:T35" si="11">S10^2</f>
        <v>83.576837923794344</v>
      </c>
    </row>
    <row r="11" spans="1:20" x14ac:dyDescent="0.25">
      <c r="A11" s="6" t="s">
        <v>3</v>
      </c>
      <c r="B11" s="5" t="s">
        <v>19</v>
      </c>
      <c r="C11" s="22">
        <v>63119444</v>
      </c>
      <c r="D11" s="14">
        <f t="shared" si="0"/>
        <v>10.444298021344972</v>
      </c>
      <c r="E11" s="15">
        <f t="shared" si="1"/>
        <v>109.0833611586705</v>
      </c>
      <c r="F11" s="40">
        <v>61415720</v>
      </c>
      <c r="G11" s="14">
        <f>F11/$F$36*100</f>
        <v>10.244346136838091</v>
      </c>
      <c r="H11" s="9">
        <f t="shared" si="2"/>
        <v>104.94662777134953</v>
      </c>
      <c r="I11" s="23">
        <v>4176548</v>
      </c>
      <c r="J11" s="14">
        <f t="shared" si="3"/>
        <v>2.6360945904318851</v>
      </c>
      <c r="K11" s="15">
        <f t="shared" si="4"/>
        <v>6.9489946897042483</v>
      </c>
      <c r="L11" s="25">
        <v>3673956</v>
      </c>
      <c r="M11" s="7">
        <f>L11/$L$36*100</f>
        <v>2.3492920353526991</v>
      </c>
      <c r="N11" s="9">
        <f t="shared" si="5"/>
        <v>5.5191730673716277</v>
      </c>
      <c r="O11" s="23">
        <f t="shared" si="6"/>
        <v>67295992</v>
      </c>
      <c r="P11" s="7">
        <f t="shared" si="7"/>
        <v>8.8224580193113482</v>
      </c>
      <c r="Q11" s="8">
        <f t="shared" si="8"/>
        <v>77.835765502511123</v>
      </c>
      <c r="R11" s="24">
        <f t="shared" si="9"/>
        <v>65089676</v>
      </c>
      <c r="S11" s="7">
        <f t="shared" si="10"/>
        <v>8.6109516238322623</v>
      </c>
      <c r="T11" s="9">
        <f t="shared" si="11"/>
        <v>74.148487867979469</v>
      </c>
    </row>
    <row r="12" spans="1:20" x14ac:dyDescent="0.25">
      <c r="A12" s="6" t="s">
        <v>4</v>
      </c>
      <c r="B12" s="5" t="s">
        <v>15</v>
      </c>
      <c r="C12" s="21">
        <v>62084184</v>
      </c>
      <c r="D12" s="14">
        <f t="shared" si="0"/>
        <v>10.272994801855624</v>
      </c>
      <c r="E12" s="15">
        <f t="shared" si="1"/>
        <v>105.53442219895268</v>
      </c>
      <c r="F12" s="39">
        <v>62564400</v>
      </c>
      <c r="G12" s="14">
        <f>F12/$F$36*100</f>
        <v>10.435949777086275</v>
      </c>
      <c r="H12" s="9">
        <f t="shared" si="2"/>
        <v>108.90904774986709</v>
      </c>
      <c r="I12" s="23"/>
      <c r="J12" s="7">
        <f t="shared" si="3"/>
        <v>0</v>
      </c>
      <c r="K12" s="8">
        <f t="shared" si="4"/>
        <v>0</v>
      </c>
      <c r="L12" s="24">
        <v>0</v>
      </c>
      <c r="M12" s="7">
        <f>L12/$L$36*100</f>
        <v>0</v>
      </c>
      <c r="N12" s="9">
        <f t="shared" si="5"/>
        <v>0</v>
      </c>
      <c r="O12" s="23">
        <f t="shared" si="6"/>
        <v>62084184</v>
      </c>
      <c r="P12" s="7">
        <f t="shared" si="7"/>
        <v>8.1391935942217977</v>
      </c>
      <c r="Q12" s="8">
        <f t="shared" si="8"/>
        <v>66.246472364221148</v>
      </c>
      <c r="R12" s="24">
        <f t="shared" si="9"/>
        <v>62564400</v>
      </c>
      <c r="S12" s="7">
        <f t="shared" si="10"/>
        <v>8.276873613168565</v>
      </c>
      <c r="T12" s="9">
        <f t="shared" si="11"/>
        <v>68.506636808366054</v>
      </c>
    </row>
    <row r="13" spans="1:20" x14ac:dyDescent="0.25">
      <c r="A13" s="6" t="s">
        <v>5</v>
      </c>
      <c r="B13" s="5" t="s">
        <v>21</v>
      </c>
      <c r="C13" s="22">
        <v>27198169</v>
      </c>
      <c r="D13" s="7">
        <f t="shared" si="0"/>
        <v>4.5004481134356347</v>
      </c>
      <c r="E13" s="8">
        <f t="shared" si="1"/>
        <v>20.254033221726363</v>
      </c>
      <c r="F13" s="40">
        <v>28414138</v>
      </c>
      <c r="G13" s="7">
        <f>F13/$F$36*100</f>
        <v>4.7395726184091691</v>
      </c>
      <c r="H13" s="9">
        <f t="shared" si="2"/>
        <v>22.463548605173948</v>
      </c>
      <c r="I13" s="23">
        <v>36134884</v>
      </c>
      <c r="J13" s="7">
        <f t="shared" si="3"/>
        <v>22.807105829571135</v>
      </c>
      <c r="K13" s="8">
        <f t="shared" si="4"/>
        <v>520.16407632125765</v>
      </c>
      <c r="L13" s="25">
        <v>33718623</v>
      </c>
      <c r="M13" s="7">
        <f>L13/$L$36*100</f>
        <v>21.561197917710594</v>
      </c>
      <c r="N13" s="9">
        <f t="shared" si="5"/>
        <v>464.88525564668765</v>
      </c>
      <c r="O13" s="23">
        <f t="shared" si="6"/>
        <v>63333053</v>
      </c>
      <c r="P13" s="7">
        <f t="shared" si="7"/>
        <v>8.3029194565899349</v>
      </c>
      <c r="Q13" s="8">
        <f t="shared" si="8"/>
        <v>68.938471502619706</v>
      </c>
      <c r="R13" s="24">
        <f t="shared" si="9"/>
        <v>62132761</v>
      </c>
      <c r="S13" s="7">
        <f t="shared" si="10"/>
        <v>8.2197705090148521</v>
      </c>
      <c r="T13" s="9">
        <f t="shared" si="11"/>
        <v>67.564627220870278</v>
      </c>
    </row>
    <row r="14" spans="1:20" x14ac:dyDescent="0.25">
      <c r="A14" s="6" t="s">
        <v>6</v>
      </c>
      <c r="B14" s="5" t="s">
        <v>17</v>
      </c>
      <c r="C14" s="21">
        <v>26463380</v>
      </c>
      <c r="D14" s="14">
        <f t="shared" si="0"/>
        <v>4.3788634667330104</v>
      </c>
      <c r="E14" s="15">
        <f t="shared" si="1"/>
        <v>19.174445260289037</v>
      </c>
      <c r="F14" s="39">
        <v>25911306</v>
      </c>
      <c r="G14" s="14">
        <f>F13/$F$36*100</f>
        <v>4.7395726184091691</v>
      </c>
      <c r="H14" s="9">
        <f t="shared" si="2"/>
        <v>22.463548605173948</v>
      </c>
      <c r="I14" s="23">
        <v>28415838</v>
      </c>
      <c r="J14" s="7">
        <f t="shared" si="3"/>
        <v>17.935107374412741</v>
      </c>
      <c r="K14" s="8">
        <f t="shared" si="4"/>
        <v>321.66807653171429</v>
      </c>
      <c r="L14" s="24">
        <v>29055307</v>
      </c>
      <c r="M14" s="7">
        <f>L13/$L$36*100</f>
        <v>21.561197917710594</v>
      </c>
      <c r="N14" s="9">
        <f t="shared" si="5"/>
        <v>464.88525564668765</v>
      </c>
      <c r="O14" s="23">
        <f t="shared" si="6"/>
        <v>54879218</v>
      </c>
      <c r="P14" s="7">
        <f t="shared" si="7"/>
        <v>7.1946275335035654</v>
      </c>
      <c r="Q14" s="8">
        <f t="shared" si="8"/>
        <v>51.762665345847594</v>
      </c>
      <c r="R14" s="24">
        <f t="shared" si="9"/>
        <v>54966613</v>
      </c>
      <c r="S14" s="7">
        <f t="shared" si="10"/>
        <v>7.2717345446443691</v>
      </c>
      <c r="T14" s="9">
        <f t="shared" si="11"/>
        <v>52.878123287774251</v>
      </c>
    </row>
    <row r="15" spans="1:20" x14ac:dyDescent="0.25">
      <c r="A15" s="6" t="s">
        <v>7</v>
      </c>
      <c r="B15" s="5" t="s">
        <v>20</v>
      </c>
      <c r="C15" s="22">
        <v>32536931</v>
      </c>
      <c r="D15" s="7">
        <f t="shared" si="0"/>
        <v>5.3838466014361259</v>
      </c>
      <c r="E15" s="8">
        <f t="shared" si="1"/>
        <v>28.985804227795324</v>
      </c>
      <c r="F15" s="40">
        <v>32209974</v>
      </c>
      <c r="G15" s="7">
        <f>F15/$F$36*100</f>
        <v>5.3727306740775056</v>
      </c>
      <c r="H15" s="9">
        <f t="shared" si="2"/>
        <v>28.866234896173328</v>
      </c>
      <c r="I15" s="23">
        <v>15654691</v>
      </c>
      <c r="J15" s="7">
        <f t="shared" si="3"/>
        <v>9.8807068085851562</v>
      </c>
      <c r="K15" s="8">
        <f t="shared" si="4"/>
        <v>97.628367037221068</v>
      </c>
      <c r="L15" s="25">
        <v>21317160</v>
      </c>
      <c r="M15" s="7">
        <f t="shared" ref="M15:M35" si="12">L15/$L$36*100</f>
        <v>13.631146971912333</v>
      </c>
      <c r="N15" s="9">
        <f t="shared" si="5"/>
        <v>185.80816776987476</v>
      </c>
      <c r="O15" s="23">
        <f t="shared" si="6"/>
        <v>48191622</v>
      </c>
      <c r="P15" s="7">
        <f t="shared" si="7"/>
        <v>6.3178883220492716</v>
      </c>
      <c r="Q15" s="8">
        <f t="shared" si="8"/>
        <v>39.91571284988656</v>
      </c>
      <c r="R15" s="24">
        <f t="shared" si="9"/>
        <v>53527134</v>
      </c>
      <c r="S15" s="7">
        <f t="shared" si="10"/>
        <v>7.0813005957563391</v>
      </c>
      <c r="T15" s="9">
        <f t="shared" si="11"/>
        <v>50.144818127459082</v>
      </c>
    </row>
    <row r="16" spans="1:20" x14ac:dyDescent="0.25">
      <c r="A16" s="6" t="s">
        <v>8</v>
      </c>
      <c r="B16" s="5" t="s">
        <v>25</v>
      </c>
      <c r="C16" s="22">
        <v>38222643</v>
      </c>
      <c r="D16" s="7">
        <f t="shared" si="0"/>
        <v>6.3246544861116849</v>
      </c>
      <c r="E16" s="8">
        <f t="shared" si="1"/>
        <v>40.001254368692663</v>
      </c>
      <c r="F16" s="40">
        <v>42397285</v>
      </c>
      <c r="G16" s="7">
        <f>F16/$F$36*100</f>
        <v>7.072007994079911</v>
      </c>
      <c r="H16" s="9">
        <f t="shared" si="2"/>
        <v>50.013297068330168</v>
      </c>
      <c r="I16" s="23">
        <v>0</v>
      </c>
      <c r="J16" s="7">
        <f t="shared" si="3"/>
        <v>0</v>
      </c>
      <c r="K16" s="8">
        <f t="shared" si="4"/>
        <v>0</v>
      </c>
      <c r="L16" s="25">
        <v>0</v>
      </c>
      <c r="M16" s="7">
        <f t="shared" si="12"/>
        <v>0</v>
      </c>
      <c r="N16" s="9">
        <f t="shared" si="5"/>
        <v>0</v>
      </c>
      <c r="O16" s="23">
        <f t="shared" si="6"/>
        <v>38222643</v>
      </c>
      <c r="P16" s="7">
        <f t="shared" si="7"/>
        <v>5.0109620682109082</v>
      </c>
      <c r="Q16" s="8">
        <f t="shared" si="8"/>
        <v>25.109740849048542</v>
      </c>
      <c r="R16" s="24">
        <f t="shared" si="9"/>
        <v>42397285</v>
      </c>
      <c r="S16" s="7">
        <f t="shared" si="10"/>
        <v>5.6088921093543194</v>
      </c>
      <c r="T16" s="9">
        <f t="shared" si="11"/>
        <v>31.459670694377145</v>
      </c>
    </row>
    <row r="17" spans="1:20" x14ac:dyDescent="0.25">
      <c r="A17" s="6" t="s">
        <v>9</v>
      </c>
      <c r="B17" s="5" t="s">
        <v>22</v>
      </c>
      <c r="C17" s="22">
        <v>31928546</v>
      </c>
      <c r="D17" s="7">
        <f t="shared" si="0"/>
        <v>5.2831778716590394</v>
      </c>
      <c r="E17" s="8">
        <f t="shared" si="1"/>
        <v>27.911968423587737</v>
      </c>
      <c r="F17" s="40">
        <v>37525189</v>
      </c>
      <c r="G17" s="7">
        <f>F17/$F$36*100</f>
        <v>6.2593261947636396</v>
      </c>
      <c r="H17" s="9">
        <f t="shared" si="2"/>
        <v>39.179164412454263</v>
      </c>
      <c r="I17" s="23"/>
      <c r="J17" s="7">
        <f t="shared" si="3"/>
        <v>0</v>
      </c>
      <c r="K17" s="8">
        <f t="shared" si="4"/>
        <v>0</v>
      </c>
      <c r="L17" s="25">
        <v>0</v>
      </c>
      <c r="M17" s="7">
        <f t="shared" si="12"/>
        <v>0</v>
      </c>
      <c r="N17" s="9">
        <f t="shared" si="5"/>
        <v>0</v>
      </c>
      <c r="O17" s="23">
        <f t="shared" si="6"/>
        <v>31928546</v>
      </c>
      <c r="P17" s="7">
        <f t="shared" si="7"/>
        <v>4.1858103035712926</v>
      </c>
      <c r="Q17" s="8">
        <f t="shared" si="8"/>
        <v>17.521007897483596</v>
      </c>
      <c r="R17" s="24">
        <f t="shared" si="9"/>
        <v>37525189</v>
      </c>
      <c r="S17" s="7">
        <f t="shared" si="10"/>
        <v>4.9643446858479141</v>
      </c>
      <c r="T17" s="9">
        <f t="shared" si="11"/>
        <v>24.644718159906425</v>
      </c>
    </row>
    <row r="18" spans="1:20" x14ac:dyDescent="0.25">
      <c r="A18" s="6" t="s">
        <v>36</v>
      </c>
      <c r="B18" s="5" t="s">
        <v>14</v>
      </c>
      <c r="C18" s="21">
        <v>42983360</v>
      </c>
      <c r="D18" s="14">
        <f t="shared" si="0"/>
        <v>7.1124045674223408</v>
      </c>
      <c r="E18" s="15">
        <f t="shared" si="1"/>
        <v>50.586298730690174</v>
      </c>
      <c r="F18" s="39">
        <v>32130738</v>
      </c>
      <c r="G18" s="14">
        <f>F18/$F$36*100</f>
        <v>5.3595138460325282</v>
      </c>
      <c r="H18" s="9">
        <f t="shared" si="2"/>
        <v>28.724388665814384</v>
      </c>
      <c r="I18" s="23">
        <v>7805768</v>
      </c>
      <c r="J18" s="7">
        <f t="shared" si="3"/>
        <v>4.9267344225341878</v>
      </c>
      <c r="K18" s="8">
        <f t="shared" si="4"/>
        <v>24.272712070183278</v>
      </c>
      <c r="L18" s="24">
        <v>4329014</v>
      </c>
      <c r="M18" s="7">
        <f t="shared" si="12"/>
        <v>2.7681654628227257</v>
      </c>
      <c r="N18" s="9">
        <f t="shared" si="5"/>
        <v>7.6627400295645547</v>
      </c>
      <c r="O18" s="23">
        <f t="shared" si="6"/>
        <v>50789128</v>
      </c>
      <c r="P18" s="7">
        <f t="shared" si="7"/>
        <v>6.6584195626008533</v>
      </c>
      <c r="Q18" s="8">
        <f t="shared" si="8"/>
        <v>44.334551071625739</v>
      </c>
      <c r="R18" s="24">
        <f t="shared" si="9"/>
        <v>36459752</v>
      </c>
      <c r="S18" s="7">
        <f t="shared" si="10"/>
        <v>4.8233941230391375</v>
      </c>
      <c r="T18" s="9">
        <f t="shared" si="11"/>
        <v>23.265130866168491</v>
      </c>
    </row>
    <row r="19" spans="1:20" x14ac:dyDescent="0.25">
      <c r="A19" s="6" t="s">
        <v>37</v>
      </c>
      <c r="B19" s="5" t="s">
        <v>61</v>
      </c>
      <c r="C19" s="22">
        <v>418266</v>
      </c>
      <c r="D19" s="14">
        <f t="shared" si="0"/>
        <v>6.9209968899533972E-2</v>
      </c>
      <c r="E19" s="15">
        <f t="shared" si="1"/>
        <v>4.7900197950744598E-3</v>
      </c>
      <c r="F19" s="40">
        <v>362265</v>
      </c>
      <c r="G19" s="14">
        <f>F18/$F$36*100</f>
        <v>5.3595138460325282</v>
      </c>
      <c r="H19" s="9">
        <f t="shared" si="2"/>
        <v>28.724388665814384</v>
      </c>
      <c r="I19" s="23">
        <v>36960260</v>
      </c>
      <c r="J19" s="7">
        <f t="shared" si="3"/>
        <v>23.328054998279914</v>
      </c>
      <c r="K19" s="8">
        <f t="shared" si="4"/>
        <v>544.19815000277242</v>
      </c>
      <c r="L19" s="25">
        <v>34108570</v>
      </c>
      <c r="M19" s="7">
        <f t="shared" si="12"/>
        <v>21.810547496559572</v>
      </c>
      <c r="N19" s="9">
        <f t="shared" si="5"/>
        <v>475.69998209968099</v>
      </c>
      <c r="O19" s="23">
        <f t="shared" si="6"/>
        <v>37378526</v>
      </c>
      <c r="P19" s="7">
        <f t="shared" si="7"/>
        <v>4.9002989131765489</v>
      </c>
      <c r="Q19" s="8">
        <f t="shared" si="8"/>
        <v>24.012929438479265</v>
      </c>
      <c r="R19" s="24">
        <f t="shared" si="9"/>
        <v>34470835</v>
      </c>
      <c r="S19" s="7">
        <f t="shared" si="10"/>
        <v>4.5602730088578713</v>
      </c>
      <c r="T19" s="9">
        <f t="shared" si="11"/>
        <v>20.796089915317623</v>
      </c>
    </row>
    <row r="20" spans="1:20" x14ac:dyDescent="0.25">
      <c r="A20" s="6" t="s">
        <v>38</v>
      </c>
      <c r="B20" s="5" t="s">
        <v>16</v>
      </c>
      <c r="C20" s="21">
        <v>20014.080000000002</v>
      </c>
      <c r="D20" s="14">
        <f t="shared" si="0"/>
        <v>3.3117055996728997E-3</v>
      </c>
      <c r="E20" s="15">
        <f t="shared" si="1"/>
        <v>1.0967393978904841E-5</v>
      </c>
      <c r="F20" s="39">
        <v>9959301.5800000001</v>
      </c>
      <c r="G20" s="14">
        <f>F21/$F$36*100</f>
        <v>4.2789364733863922</v>
      </c>
      <c r="H20" s="9">
        <f t="shared" si="2"/>
        <v>18.309297343276373</v>
      </c>
      <c r="I20" s="23">
        <v>21133698</v>
      </c>
      <c r="J20" s="7">
        <f t="shared" si="3"/>
        <v>13.338869078871152</v>
      </c>
      <c r="K20" s="8">
        <f t="shared" si="4"/>
        <v>177.92542830326494</v>
      </c>
      <c r="L20" s="24">
        <v>23021826.960000001</v>
      </c>
      <c r="M20" s="7">
        <f t="shared" si="12"/>
        <v>14.721187383952353</v>
      </c>
      <c r="N20" s="9">
        <f t="shared" si="5"/>
        <v>216.71335799343791</v>
      </c>
      <c r="O20" s="23">
        <f t="shared" si="6"/>
        <v>21153712.079999998</v>
      </c>
      <c r="P20" s="7">
        <f t="shared" si="7"/>
        <v>2.7732370269302118</v>
      </c>
      <c r="Q20" s="8">
        <f t="shared" si="8"/>
        <v>7.6908436075367206</v>
      </c>
      <c r="R20" s="24">
        <f t="shared" si="9"/>
        <v>32981128.539999999</v>
      </c>
      <c r="S20" s="7">
        <f t="shared" si="10"/>
        <v>4.36319428533234</v>
      </c>
      <c r="T20" s="9">
        <f t="shared" si="11"/>
        <v>19.037464371556791</v>
      </c>
    </row>
    <row r="21" spans="1:20" x14ac:dyDescent="0.25">
      <c r="A21" s="6" t="s">
        <v>39</v>
      </c>
      <c r="B21" s="5" t="s">
        <v>35</v>
      </c>
      <c r="C21" s="22">
        <v>28444300.510000002</v>
      </c>
      <c r="D21" s="7">
        <f t="shared" si="0"/>
        <v>4.706643986520775</v>
      </c>
      <c r="E21" s="8">
        <f t="shared" si="1"/>
        <v>22.152497615852173</v>
      </c>
      <c r="F21" s="40">
        <v>25652585.420000002</v>
      </c>
      <c r="G21" s="7">
        <f t="shared" ref="G21:G35" si="13">F21/$F$36*100</f>
        <v>4.2789364733863922</v>
      </c>
      <c r="H21" s="9">
        <f t="shared" si="2"/>
        <v>18.309297343276373</v>
      </c>
      <c r="I21" s="23">
        <v>2884412</v>
      </c>
      <c r="J21" s="7">
        <f t="shared" si="3"/>
        <v>1.8205424359487343</v>
      </c>
      <c r="K21" s="8">
        <f t="shared" si="4"/>
        <v>3.3143747610901513</v>
      </c>
      <c r="L21" s="25">
        <v>2612577.2200000007</v>
      </c>
      <c r="M21" s="7">
        <f t="shared" si="12"/>
        <v>1.6705989006645421</v>
      </c>
      <c r="N21" s="9">
        <f t="shared" si="5"/>
        <v>2.7909006869015767</v>
      </c>
      <c r="O21" s="23">
        <f t="shared" si="6"/>
        <v>31328712.510000002</v>
      </c>
      <c r="P21" s="7">
        <f t="shared" si="7"/>
        <v>4.1071725477878278</v>
      </c>
      <c r="Q21" s="8">
        <f t="shared" si="8"/>
        <v>16.868866337301956</v>
      </c>
      <c r="R21" s="24">
        <f t="shared" si="9"/>
        <v>28265162.640000001</v>
      </c>
      <c r="S21" s="7">
        <f t="shared" si="10"/>
        <v>3.7393018845690831</v>
      </c>
      <c r="T21" s="9">
        <f t="shared" si="11"/>
        <v>13.982378583941896</v>
      </c>
    </row>
    <row r="22" spans="1:20" x14ac:dyDescent="0.25">
      <c r="A22" s="6" t="s">
        <v>40</v>
      </c>
      <c r="B22" s="5" t="s">
        <v>31</v>
      </c>
      <c r="C22" s="22">
        <v>23481472.68</v>
      </c>
      <c r="D22" s="7">
        <f t="shared" si="0"/>
        <v>3.8854508707331141</v>
      </c>
      <c r="E22" s="8">
        <f t="shared" si="1"/>
        <v>15.096728468880714</v>
      </c>
      <c r="F22" s="40">
        <v>24230036</v>
      </c>
      <c r="G22" s="7">
        <f t="shared" si="13"/>
        <v>4.0416505040085484</v>
      </c>
      <c r="H22" s="9">
        <f t="shared" si="2"/>
        <v>16.334938796552553</v>
      </c>
      <c r="I22" s="23">
        <v>0</v>
      </c>
      <c r="J22" s="7">
        <f t="shared" si="3"/>
        <v>0</v>
      </c>
      <c r="K22" s="8">
        <f t="shared" si="4"/>
        <v>0</v>
      </c>
      <c r="L22" s="25">
        <v>0</v>
      </c>
      <c r="M22" s="7">
        <f t="shared" si="12"/>
        <v>0</v>
      </c>
      <c r="N22" s="9">
        <f t="shared" si="5"/>
        <v>0</v>
      </c>
      <c r="O22" s="23">
        <f t="shared" si="6"/>
        <v>23481472.68</v>
      </c>
      <c r="P22" s="7">
        <f t="shared" si="7"/>
        <v>3.0784048320575517</v>
      </c>
      <c r="Q22" s="8">
        <f t="shared" si="8"/>
        <v>9.4765763100352824</v>
      </c>
      <c r="R22" s="24">
        <f t="shared" si="9"/>
        <v>24230036</v>
      </c>
      <c r="S22" s="7">
        <f t="shared" si="10"/>
        <v>3.2054802030311871</v>
      </c>
      <c r="T22" s="9">
        <f t="shared" si="11"/>
        <v>10.275103332024861</v>
      </c>
    </row>
    <row r="23" spans="1:20" x14ac:dyDescent="0.25">
      <c r="A23" s="6" t="s">
        <v>41</v>
      </c>
      <c r="B23" s="5" t="s">
        <v>27</v>
      </c>
      <c r="C23" s="22">
        <v>23227107</v>
      </c>
      <c r="D23" s="7">
        <f t="shared" si="0"/>
        <v>3.8433612894573019</v>
      </c>
      <c r="E23" s="8">
        <f t="shared" si="1"/>
        <v>14.771426001298895</v>
      </c>
      <c r="F23" s="40">
        <v>23617907.620000001</v>
      </c>
      <c r="G23" s="7">
        <f t="shared" si="13"/>
        <v>3.939545456556496</v>
      </c>
      <c r="H23" s="9">
        <f t="shared" si="2"/>
        <v>15.52001840427493</v>
      </c>
      <c r="I23" s="23">
        <v>661638</v>
      </c>
      <c r="J23" s="7">
        <f t="shared" si="3"/>
        <v>0.41760332998068539</v>
      </c>
      <c r="K23" s="8">
        <f t="shared" si="4"/>
        <v>0.17439254121095721</v>
      </c>
      <c r="L23" s="25">
        <v>0</v>
      </c>
      <c r="M23" s="7">
        <f t="shared" si="12"/>
        <v>0</v>
      </c>
      <c r="N23" s="9">
        <f t="shared" si="5"/>
        <v>0</v>
      </c>
      <c r="O23" s="23">
        <f t="shared" si="6"/>
        <v>23888745</v>
      </c>
      <c r="P23" s="7">
        <f t="shared" si="7"/>
        <v>3.1317979516006518</v>
      </c>
      <c r="Q23" s="8">
        <f t="shared" si="8"/>
        <v>9.8081584096500389</v>
      </c>
      <c r="R23" s="24">
        <f t="shared" si="9"/>
        <v>23617907.620000001</v>
      </c>
      <c r="S23" s="7">
        <f t="shared" si="10"/>
        <v>3.1244994977691913</v>
      </c>
      <c r="T23" s="9">
        <f t="shared" si="11"/>
        <v>9.7624971115599291</v>
      </c>
    </row>
    <row r="24" spans="1:20" x14ac:dyDescent="0.25">
      <c r="A24" s="6" t="s">
        <v>42</v>
      </c>
      <c r="B24" s="5" t="s">
        <v>26</v>
      </c>
      <c r="C24" s="22">
        <v>23448281.16</v>
      </c>
      <c r="D24" s="7">
        <f t="shared" si="0"/>
        <v>3.8799587100819295</v>
      </c>
      <c r="E24" s="8">
        <f t="shared" si="1"/>
        <v>15.05407959194063</v>
      </c>
      <c r="F24" s="40">
        <v>23045840.52</v>
      </c>
      <c r="G24" s="7">
        <f t="shared" si="13"/>
        <v>3.8441227637036368</v>
      </c>
      <c r="H24" s="9">
        <f t="shared" si="2"/>
        <v>14.777279822424486</v>
      </c>
      <c r="I24" s="23">
        <v>0</v>
      </c>
      <c r="J24" s="7">
        <f t="shared" si="3"/>
        <v>0</v>
      </c>
      <c r="K24" s="8">
        <f t="shared" si="4"/>
        <v>0</v>
      </c>
      <c r="L24" s="25">
        <v>0</v>
      </c>
      <c r="M24" s="7">
        <f t="shared" si="12"/>
        <v>0</v>
      </c>
      <c r="N24" s="9">
        <f t="shared" si="5"/>
        <v>0</v>
      </c>
      <c r="O24" s="23">
        <f t="shared" si="6"/>
        <v>23448281.16</v>
      </c>
      <c r="P24" s="7">
        <f t="shared" si="7"/>
        <v>3.0740534467358653</v>
      </c>
      <c r="Q24" s="8">
        <f t="shared" si="8"/>
        <v>9.4498045933886541</v>
      </c>
      <c r="R24" s="24">
        <f t="shared" si="9"/>
        <v>23045840.52</v>
      </c>
      <c r="S24" s="7">
        <f t="shared" si="10"/>
        <v>3.0488186459596656</v>
      </c>
      <c r="T24" s="9">
        <f t="shared" si="11"/>
        <v>9.2952951359513278</v>
      </c>
    </row>
    <row r="25" spans="1:20" x14ac:dyDescent="0.25">
      <c r="A25" s="6" t="s">
        <v>43</v>
      </c>
      <c r="B25" s="5" t="s">
        <v>23</v>
      </c>
      <c r="C25" s="22">
        <v>15811621.030000001</v>
      </c>
      <c r="D25" s="7">
        <f t="shared" si="0"/>
        <v>2.6163297990692942</v>
      </c>
      <c r="E25" s="8">
        <f t="shared" si="1"/>
        <v>6.8451816174979729</v>
      </c>
      <c r="F25" s="40">
        <v>16578043.469999999</v>
      </c>
      <c r="G25" s="7">
        <f t="shared" si="13"/>
        <v>2.7652727278655762</v>
      </c>
      <c r="H25" s="9">
        <f t="shared" si="2"/>
        <v>7.6467332594771253</v>
      </c>
      <c r="I25" s="23">
        <v>0</v>
      </c>
      <c r="J25" s="7">
        <f t="shared" si="3"/>
        <v>0</v>
      </c>
      <c r="K25" s="8">
        <f t="shared" si="4"/>
        <v>0</v>
      </c>
      <c r="L25" s="25">
        <v>0</v>
      </c>
      <c r="M25" s="7">
        <f t="shared" si="12"/>
        <v>0</v>
      </c>
      <c r="N25" s="9">
        <f t="shared" si="5"/>
        <v>0</v>
      </c>
      <c r="O25" s="23">
        <f t="shared" si="6"/>
        <v>15811621.030000001</v>
      </c>
      <c r="P25" s="7">
        <f t="shared" si="7"/>
        <v>2.0728925840700207</v>
      </c>
      <c r="Q25" s="8">
        <f t="shared" si="8"/>
        <v>4.296883665092488</v>
      </c>
      <c r="R25" s="24">
        <f t="shared" si="9"/>
        <v>16578043.469999999</v>
      </c>
      <c r="S25" s="7">
        <f t="shared" si="10"/>
        <v>2.1931700864198236</v>
      </c>
      <c r="T25" s="9">
        <f t="shared" si="11"/>
        <v>4.8099950279667363</v>
      </c>
    </row>
    <row r="26" spans="1:20" x14ac:dyDescent="0.25">
      <c r="A26" s="6" t="s">
        <v>44</v>
      </c>
      <c r="B26" s="5" t="s">
        <v>18</v>
      </c>
      <c r="C26" s="22">
        <v>16937269.629999999</v>
      </c>
      <c r="D26" s="14">
        <f t="shared" si="0"/>
        <v>2.8025895108264147</v>
      </c>
      <c r="E26" s="15">
        <f t="shared" si="1"/>
        <v>7.8545079661942427</v>
      </c>
      <c r="F26" s="40">
        <v>16235461.799999999</v>
      </c>
      <c r="G26" s="14">
        <f t="shared" si="13"/>
        <v>2.708128967153888</v>
      </c>
      <c r="H26" s="9">
        <f t="shared" si="2"/>
        <v>7.3339625027379842</v>
      </c>
      <c r="I26" s="23">
        <v>0</v>
      </c>
      <c r="J26" s="14">
        <f t="shared" si="3"/>
        <v>0</v>
      </c>
      <c r="K26" s="15">
        <f t="shared" si="4"/>
        <v>0</v>
      </c>
      <c r="L26" s="25">
        <v>0</v>
      </c>
      <c r="M26" s="7">
        <f t="shared" si="12"/>
        <v>0</v>
      </c>
      <c r="N26" s="9">
        <f t="shared" si="5"/>
        <v>0</v>
      </c>
      <c r="O26" s="23">
        <f t="shared" si="6"/>
        <v>16937269.629999999</v>
      </c>
      <c r="P26" s="7">
        <f t="shared" si="7"/>
        <v>2.2204643371990422</v>
      </c>
      <c r="Q26" s="8">
        <f t="shared" si="8"/>
        <v>4.9304618727727823</v>
      </c>
      <c r="R26" s="24">
        <f t="shared" si="9"/>
        <v>16235461.799999999</v>
      </c>
      <c r="S26" s="7">
        <f t="shared" si="10"/>
        <v>2.1478487026172424</v>
      </c>
      <c r="T26" s="9">
        <f t="shared" si="11"/>
        <v>4.6132540493345715</v>
      </c>
    </row>
    <row r="27" spans="1:20" x14ac:dyDescent="0.25">
      <c r="A27" s="6" t="s">
        <v>45</v>
      </c>
      <c r="B27" s="5" t="s">
        <v>30</v>
      </c>
      <c r="C27" s="22">
        <v>11289297.77</v>
      </c>
      <c r="D27" s="7">
        <f t="shared" si="0"/>
        <v>1.8680264414494083</v>
      </c>
      <c r="E27" s="8">
        <f t="shared" si="1"/>
        <v>3.4895227859541396</v>
      </c>
      <c r="F27" s="40">
        <v>11645609.409999998</v>
      </c>
      <c r="G27" s="7">
        <f t="shared" si="13"/>
        <v>1.9425263396807657</v>
      </c>
      <c r="H27" s="9">
        <f t="shared" si="2"/>
        <v>3.7734085803535535</v>
      </c>
      <c r="I27" s="23">
        <v>0</v>
      </c>
      <c r="J27" s="7">
        <f t="shared" si="3"/>
        <v>0</v>
      </c>
      <c r="K27" s="8">
        <f t="shared" si="4"/>
        <v>0</v>
      </c>
      <c r="L27" s="25">
        <v>0</v>
      </c>
      <c r="M27" s="7">
        <f t="shared" si="12"/>
        <v>0</v>
      </c>
      <c r="N27" s="9">
        <f t="shared" si="5"/>
        <v>0</v>
      </c>
      <c r="O27" s="23">
        <f t="shared" si="6"/>
        <v>11289297.77</v>
      </c>
      <c r="P27" s="7">
        <f t="shared" si="7"/>
        <v>1.480019131649478</v>
      </c>
      <c r="Q27" s="8">
        <f t="shared" si="8"/>
        <v>2.1904566300484749</v>
      </c>
      <c r="R27" s="24">
        <f t="shared" si="9"/>
        <v>11645609.409999998</v>
      </c>
      <c r="S27" s="7">
        <f t="shared" si="10"/>
        <v>1.5406403199726444</v>
      </c>
      <c r="T27" s="9">
        <f t="shared" si="11"/>
        <v>2.3735725955254119</v>
      </c>
    </row>
    <row r="28" spans="1:20" x14ac:dyDescent="0.25">
      <c r="A28" s="6" t="s">
        <v>46</v>
      </c>
      <c r="B28" s="5" t="s">
        <v>32</v>
      </c>
      <c r="C28" s="22">
        <v>10619160.130000001</v>
      </c>
      <c r="D28" s="7">
        <f t="shared" si="0"/>
        <v>1.7571395770549632</v>
      </c>
      <c r="E28" s="8">
        <f t="shared" si="1"/>
        <v>3.087539493252895</v>
      </c>
      <c r="F28" s="40">
        <v>11225943.789999999</v>
      </c>
      <c r="G28" s="7">
        <f t="shared" si="13"/>
        <v>1.8725247200138344</v>
      </c>
      <c r="H28" s="9">
        <f t="shared" si="2"/>
        <v>3.5063488270628889</v>
      </c>
      <c r="I28" s="23">
        <v>0</v>
      </c>
      <c r="J28" s="7">
        <f t="shared" si="3"/>
        <v>0</v>
      </c>
      <c r="K28" s="8">
        <f t="shared" si="4"/>
        <v>0</v>
      </c>
      <c r="L28" s="25">
        <v>0</v>
      </c>
      <c r="M28" s="7">
        <f t="shared" si="12"/>
        <v>0</v>
      </c>
      <c r="N28" s="9">
        <f t="shared" si="5"/>
        <v>0</v>
      </c>
      <c r="O28" s="23">
        <f t="shared" si="6"/>
        <v>10619160.130000001</v>
      </c>
      <c r="P28" s="7">
        <f t="shared" si="7"/>
        <v>1.3921645504128959</v>
      </c>
      <c r="Q28" s="8">
        <f t="shared" si="8"/>
        <v>1.9381221354263405</v>
      </c>
      <c r="R28" s="24">
        <f t="shared" si="9"/>
        <v>11225943.789999999</v>
      </c>
      <c r="S28" s="7">
        <f t="shared" si="10"/>
        <v>1.4851212181106908</v>
      </c>
      <c r="T28" s="9">
        <f t="shared" si="11"/>
        <v>2.2055850324825821</v>
      </c>
    </row>
    <row r="29" spans="1:20" x14ac:dyDescent="0.25">
      <c r="A29" s="6" t="s">
        <v>47</v>
      </c>
      <c r="B29" s="5" t="s">
        <v>34</v>
      </c>
      <c r="C29" s="22">
        <v>11185083.821</v>
      </c>
      <c r="D29" s="7">
        <f t="shared" si="0"/>
        <v>1.8507822854118925</v>
      </c>
      <c r="E29" s="8">
        <f t="shared" si="1"/>
        <v>3.4253950679944678</v>
      </c>
      <c r="F29" s="40">
        <v>11153030.35</v>
      </c>
      <c r="G29" s="7">
        <f t="shared" si="13"/>
        <v>1.8603625159822352</v>
      </c>
      <c r="H29" s="9">
        <f t="shared" si="2"/>
        <v>3.4609486908717524</v>
      </c>
      <c r="I29" s="23">
        <v>0</v>
      </c>
      <c r="J29" s="7">
        <f t="shared" si="3"/>
        <v>0</v>
      </c>
      <c r="K29" s="8">
        <f t="shared" si="4"/>
        <v>0</v>
      </c>
      <c r="L29" s="25">
        <v>0</v>
      </c>
      <c r="M29" s="7">
        <f t="shared" si="12"/>
        <v>0</v>
      </c>
      <c r="N29" s="9">
        <f t="shared" si="5"/>
        <v>0</v>
      </c>
      <c r="O29" s="23">
        <f t="shared" si="6"/>
        <v>11185083.821</v>
      </c>
      <c r="P29" s="7">
        <f t="shared" si="7"/>
        <v>1.4663567549944292</v>
      </c>
      <c r="Q29" s="8">
        <f t="shared" si="8"/>
        <v>2.1502021329177925</v>
      </c>
      <c r="R29" s="24">
        <f t="shared" si="9"/>
        <v>11153030.35</v>
      </c>
      <c r="S29" s="7">
        <f t="shared" si="10"/>
        <v>1.4754752320933815</v>
      </c>
      <c r="T29" s="9">
        <f t="shared" si="11"/>
        <v>2.1770271605210181</v>
      </c>
    </row>
    <row r="30" spans="1:20" x14ac:dyDescent="0.25">
      <c r="A30" s="6" t="s">
        <v>48</v>
      </c>
      <c r="B30" s="5" t="s">
        <v>28</v>
      </c>
      <c r="C30" s="22">
        <v>10583654.020000001</v>
      </c>
      <c r="D30" s="7">
        <f t="shared" si="0"/>
        <v>1.7512644239972359</v>
      </c>
      <c r="E30" s="8">
        <f t="shared" si="1"/>
        <v>3.0669270827583706</v>
      </c>
      <c r="F30" s="40">
        <v>11135097.15</v>
      </c>
      <c r="G30" s="7">
        <f t="shared" si="13"/>
        <v>1.8573711986429424</v>
      </c>
      <c r="H30" s="9">
        <f t="shared" si="2"/>
        <v>3.4498277695483206</v>
      </c>
      <c r="I30" s="23">
        <v>0</v>
      </c>
      <c r="J30" s="7">
        <f t="shared" si="3"/>
        <v>0</v>
      </c>
      <c r="K30" s="8">
        <f t="shared" si="4"/>
        <v>0</v>
      </c>
      <c r="L30" s="25">
        <v>0</v>
      </c>
      <c r="M30" s="7">
        <f t="shared" si="12"/>
        <v>0</v>
      </c>
      <c r="N30" s="9">
        <f t="shared" si="5"/>
        <v>0</v>
      </c>
      <c r="O30" s="23">
        <f t="shared" si="6"/>
        <v>10583654.020000001</v>
      </c>
      <c r="P30" s="7">
        <f t="shared" si="7"/>
        <v>1.3875097239426353</v>
      </c>
      <c r="Q30" s="8">
        <f t="shared" si="8"/>
        <v>1.9251832340353678</v>
      </c>
      <c r="R30" s="24">
        <f t="shared" si="9"/>
        <v>11135097.15</v>
      </c>
      <c r="S30" s="7">
        <f t="shared" si="10"/>
        <v>1.4731027833864545</v>
      </c>
      <c r="T30" s="9">
        <f t="shared" si="11"/>
        <v>2.1700318104209195</v>
      </c>
    </row>
    <row r="31" spans="1:20" x14ac:dyDescent="0.25">
      <c r="A31" s="6" t="s">
        <v>49</v>
      </c>
      <c r="B31" s="5" t="s">
        <v>24</v>
      </c>
      <c r="C31" s="22">
        <v>9467531</v>
      </c>
      <c r="D31" s="7">
        <f t="shared" si="0"/>
        <v>1.566580898436339</v>
      </c>
      <c r="E31" s="8">
        <f t="shared" si="1"/>
        <v>2.4541757113456071</v>
      </c>
      <c r="F31" s="40">
        <v>10885612</v>
      </c>
      <c r="G31" s="7">
        <f t="shared" si="13"/>
        <v>1.8157562467609003</v>
      </c>
      <c r="H31" s="9">
        <f t="shared" si="2"/>
        <v>3.2969707476512315</v>
      </c>
      <c r="I31" s="23">
        <v>0</v>
      </c>
      <c r="J31" s="7">
        <f t="shared" si="3"/>
        <v>0</v>
      </c>
      <c r="K31" s="8">
        <f t="shared" si="4"/>
        <v>0</v>
      </c>
      <c r="L31" s="25">
        <v>0</v>
      </c>
      <c r="M31" s="7">
        <f t="shared" si="12"/>
        <v>0</v>
      </c>
      <c r="N31" s="9">
        <f t="shared" si="5"/>
        <v>0</v>
      </c>
      <c r="O31" s="23">
        <f t="shared" si="6"/>
        <v>9467531</v>
      </c>
      <c r="P31" s="7">
        <f t="shared" si="7"/>
        <v>1.2411867677651409</v>
      </c>
      <c r="Q31" s="8">
        <f t="shared" si="8"/>
        <v>1.5405445924752779</v>
      </c>
      <c r="R31" s="24">
        <f t="shared" si="9"/>
        <v>10885612</v>
      </c>
      <c r="S31" s="7">
        <f t="shared" si="10"/>
        <v>1.440097479173317</v>
      </c>
      <c r="T31" s="9">
        <f t="shared" si="11"/>
        <v>2.0738807495213423</v>
      </c>
    </row>
    <row r="32" spans="1:20" x14ac:dyDescent="0.25">
      <c r="A32" s="6" t="s">
        <v>50</v>
      </c>
      <c r="B32" s="5" t="s">
        <v>60</v>
      </c>
      <c r="C32" s="22">
        <v>7345465.2199999997</v>
      </c>
      <c r="D32" s="7">
        <f t="shared" si="0"/>
        <v>1.2154452416137302</v>
      </c>
      <c r="E32" s="8">
        <f t="shared" si="1"/>
        <v>1.4773071353614591</v>
      </c>
      <c r="F32" s="40">
        <v>8768639.75</v>
      </c>
      <c r="G32" s="7">
        <f t="shared" si="13"/>
        <v>1.4626382422649675</v>
      </c>
      <c r="H32" s="9">
        <f t="shared" si="2"/>
        <v>2.1393106277359539</v>
      </c>
      <c r="I32" s="23">
        <v>0</v>
      </c>
      <c r="J32" s="7">
        <f t="shared" si="3"/>
        <v>0</v>
      </c>
      <c r="K32" s="8">
        <f t="shared" si="4"/>
        <v>0</v>
      </c>
      <c r="L32" s="26">
        <v>0</v>
      </c>
      <c r="M32" s="7">
        <f t="shared" si="12"/>
        <v>0</v>
      </c>
      <c r="N32" s="9">
        <f t="shared" si="5"/>
        <v>0</v>
      </c>
      <c r="O32" s="23">
        <f t="shared" si="6"/>
        <v>7345465.2199999997</v>
      </c>
      <c r="P32" s="7">
        <f t="shared" si="7"/>
        <v>0.96298541131188897</v>
      </c>
      <c r="Q32" s="8">
        <f t="shared" si="8"/>
        <v>0.92734090239952793</v>
      </c>
      <c r="R32" s="24">
        <f t="shared" si="9"/>
        <v>8768639.75</v>
      </c>
      <c r="S32" s="7">
        <f t="shared" si="10"/>
        <v>1.1600354669773225</v>
      </c>
      <c r="T32" s="9">
        <f t="shared" si="11"/>
        <v>1.3456822846452947</v>
      </c>
    </row>
    <row r="33" spans="1:20" x14ac:dyDescent="0.25">
      <c r="A33" s="6" t="s">
        <v>51</v>
      </c>
      <c r="B33" s="5" t="s">
        <v>29</v>
      </c>
      <c r="C33" s="22">
        <v>4463152.96</v>
      </c>
      <c r="D33" s="7">
        <f t="shared" si="0"/>
        <v>0.7385125196775808</v>
      </c>
      <c r="E33" s="8">
        <f t="shared" si="1"/>
        <v>0.54540074172052921</v>
      </c>
      <c r="F33" s="40">
        <v>4401240</v>
      </c>
      <c r="G33" s="7">
        <f t="shared" si="13"/>
        <v>0.73414145419604748</v>
      </c>
      <c r="H33" s="9">
        <f t="shared" si="2"/>
        <v>0.53896367476908724</v>
      </c>
      <c r="I33" s="23">
        <v>0</v>
      </c>
      <c r="J33" s="7">
        <f t="shared" si="3"/>
        <v>0</v>
      </c>
      <c r="K33" s="8">
        <f t="shared" si="4"/>
        <v>0</v>
      </c>
      <c r="L33" s="25">
        <v>0</v>
      </c>
      <c r="M33" s="7">
        <f t="shared" si="12"/>
        <v>0</v>
      </c>
      <c r="N33" s="9">
        <f t="shared" si="5"/>
        <v>0</v>
      </c>
      <c r="O33" s="23">
        <f t="shared" si="6"/>
        <v>4463152.96</v>
      </c>
      <c r="P33" s="7">
        <f t="shared" si="7"/>
        <v>0.58511626700391284</v>
      </c>
      <c r="Q33" s="8">
        <f t="shared" si="8"/>
        <v>0.3423610459125942</v>
      </c>
      <c r="R33" s="24">
        <f t="shared" si="9"/>
        <v>4401240</v>
      </c>
      <c r="S33" s="7">
        <f t="shared" si="10"/>
        <v>0.58225615879353132</v>
      </c>
      <c r="T33" s="9">
        <f t="shared" si="11"/>
        <v>0.33902223445299795</v>
      </c>
    </row>
    <row r="34" spans="1:20" x14ac:dyDescent="0.25">
      <c r="A34" s="6" t="s">
        <v>52</v>
      </c>
      <c r="B34" s="5" t="s">
        <v>33</v>
      </c>
      <c r="C34" s="22">
        <v>3860700.17</v>
      </c>
      <c r="D34" s="7">
        <f t="shared" si="0"/>
        <v>0.63882538551095591</v>
      </c>
      <c r="E34" s="8">
        <f t="shared" si="1"/>
        <v>0.40809787317322144</v>
      </c>
      <c r="F34" s="40">
        <v>3487592.94</v>
      </c>
      <c r="G34" s="7">
        <f t="shared" si="13"/>
        <v>0.58174208918747183</v>
      </c>
      <c r="H34" s="9">
        <f t="shared" si="2"/>
        <v>0.33842385833220445</v>
      </c>
      <c r="I34" s="23">
        <v>0</v>
      </c>
      <c r="J34" s="7">
        <f t="shared" si="3"/>
        <v>0</v>
      </c>
      <c r="K34" s="8">
        <f t="shared" si="4"/>
        <v>0</v>
      </c>
      <c r="L34" s="25">
        <v>0</v>
      </c>
      <c r="M34" s="7">
        <f t="shared" si="12"/>
        <v>0</v>
      </c>
      <c r="N34" s="9">
        <f t="shared" si="5"/>
        <v>0</v>
      </c>
      <c r="O34" s="23">
        <f t="shared" si="6"/>
        <v>3860700.17</v>
      </c>
      <c r="P34" s="7">
        <f t="shared" si="7"/>
        <v>0.5061351228015657</v>
      </c>
      <c r="Q34" s="8">
        <f t="shared" si="8"/>
        <v>0.25617276253335597</v>
      </c>
      <c r="R34" s="24">
        <f t="shared" si="9"/>
        <v>3487592.94</v>
      </c>
      <c r="S34" s="7">
        <f t="shared" si="10"/>
        <v>0.46138644306600834</v>
      </c>
      <c r="T34" s="9">
        <f t="shared" si="11"/>
        <v>0.21287744984510296</v>
      </c>
    </row>
    <row r="35" spans="1:20" x14ac:dyDescent="0.25">
      <c r="A35" s="6" t="s">
        <v>53</v>
      </c>
      <c r="B35" s="5" t="s">
        <v>62</v>
      </c>
      <c r="C35" s="22">
        <v>15362956.380000001</v>
      </c>
      <c r="D35" s="7">
        <f t="shared" si="0"/>
        <v>2.542089802337979</v>
      </c>
      <c r="E35" s="8">
        <f t="shared" si="1"/>
        <v>6.462220563150745</v>
      </c>
      <c r="F35" s="40"/>
      <c r="G35" s="7">
        <f t="shared" si="13"/>
        <v>0</v>
      </c>
      <c r="H35" s="9">
        <f t="shared" si="2"/>
        <v>0</v>
      </c>
      <c r="I35" s="23">
        <v>0</v>
      </c>
      <c r="J35" s="7">
        <f t="shared" si="3"/>
        <v>0</v>
      </c>
      <c r="K35" s="8">
        <f t="shared" si="4"/>
        <v>0</v>
      </c>
      <c r="L35" s="25">
        <v>0</v>
      </c>
      <c r="M35" s="7">
        <f t="shared" si="12"/>
        <v>0</v>
      </c>
      <c r="N35" s="9">
        <f t="shared" si="5"/>
        <v>0</v>
      </c>
      <c r="O35" s="23">
        <f t="shared" si="6"/>
        <v>15362956.380000001</v>
      </c>
      <c r="P35" s="7">
        <f t="shared" si="7"/>
        <v>2.014072958684693</v>
      </c>
      <c r="Q35" s="8">
        <f t="shared" si="8"/>
        <v>4.0564898829049136</v>
      </c>
      <c r="R35" s="24">
        <f t="shared" si="9"/>
        <v>0</v>
      </c>
      <c r="S35" s="7">
        <f t="shared" si="10"/>
        <v>0</v>
      </c>
      <c r="T35" s="9">
        <f t="shared" si="11"/>
        <v>0</v>
      </c>
    </row>
    <row r="36" spans="1:20" x14ac:dyDescent="0.25">
      <c r="A36" s="3"/>
      <c r="B36" s="2" t="s">
        <v>55</v>
      </c>
      <c r="C36" s="29">
        <f t="shared" ref="C36:S36" si="14">SUM(C10:C35)</f>
        <v>604343574.56099999</v>
      </c>
      <c r="D36" s="16">
        <f t="shared" si="14"/>
        <v>100</v>
      </c>
      <c r="E36" s="16">
        <f>SUM(E10:E35)</f>
        <v>619.32104813363321</v>
      </c>
      <c r="F36" s="19">
        <f>SUM(F10:F35)</f>
        <v>599508442.80000007</v>
      </c>
      <c r="G36" s="35">
        <f t="shared" si="14"/>
        <v>108.33425941537048</v>
      </c>
      <c r="H36" s="18">
        <f t="shared" si="14"/>
        <v>668.9772982389668</v>
      </c>
      <c r="I36" s="19">
        <f t="shared" si="14"/>
        <v>158436955</v>
      </c>
      <c r="J36" s="17">
        <f t="shared" si="14"/>
        <v>100</v>
      </c>
      <c r="K36" s="19">
        <f t="shared" si="14"/>
        <v>1704.757907113622</v>
      </c>
      <c r="L36" s="19">
        <f t="shared" si="14"/>
        <v>156385666.18000001</v>
      </c>
      <c r="M36" s="17">
        <f t="shared" si="14"/>
        <v>102.9819331361434</v>
      </c>
      <c r="N36" s="27">
        <f t="shared" si="14"/>
        <v>1832.4247813707143</v>
      </c>
      <c r="O36" s="27">
        <f t="shared" si="14"/>
        <v>762780529.56099987</v>
      </c>
      <c r="P36" s="18">
        <f t="shared" si="14"/>
        <v>100.00000000000006</v>
      </c>
      <c r="Q36" s="18">
        <f t="shared" si="14"/>
        <v>574.05581922430508</v>
      </c>
      <c r="R36" s="19">
        <f>SUM(R10:R35)-0.6</f>
        <v>755894108.37999988</v>
      </c>
      <c r="S36" s="10">
        <f t="shared" si="14"/>
        <v>100.00000007937621</v>
      </c>
      <c r="T36" s="13">
        <f>SUM(T10:T35)</f>
        <v>581.65880780176371</v>
      </c>
    </row>
    <row r="37" spans="1:20" x14ac:dyDescent="0.25">
      <c r="L37" s="11"/>
      <c r="P37" s="12"/>
      <c r="Q37" s="12"/>
      <c r="R37" s="12"/>
      <c r="S37" s="12"/>
      <c r="T37" s="12"/>
    </row>
    <row r="38" spans="1:20" x14ac:dyDescent="0.25">
      <c r="F38" s="36"/>
      <c r="L38" s="36"/>
      <c r="R38" s="36"/>
    </row>
    <row r="39" spans="1:20" x14ac:dyDescent="0.25">
      <c r="B39" s="20" t="s">
        <v>57</v>
      </c>
      <c r="F39" s="37"/>
      <c r="L39" s="37"/>
      <c r="R39" s="37"/>
    </row>
    <row r="40" spans="1:20" x14ac:dyDescent="0.25">
      <c r="B40" s="20"/>
      <c r="F40" s="37"/>
      <c r="L40" s="37"/>
      <c r="R40" s="37"/>
    </row>
    <row r="41" spans="1:20" x14ac:dyDescent="0.25">
      <c r="B41" s="20" t="s">
        <v>66</v>
      </c>
      <c r="F41" s="37"/>
      <c r="L41" s="37"/>
      <c r="R41" s="37"/>
    </row>
    <row r="42" spans="1:20" x14ac:dyDescent="0.25">
      <c r="B42" s="20"/>
      <c r="F42" s="37"/>
      <c r="L42" s="37"/>
      <c r="R42" s="37"/>
    </row>
    <row r="43" spans="1:20" x14ac:dyDescent="0.25">
      <c r="B43" s="20" t="s">
        <v>65</v>
      </c>
    </row>
    <row r="44" spans="1:20" x14ac:dyDescent="0.25">
      <c r="B44" s="20"/>
    </row>
    <row r="45" spans="1:20" x14ac:dyDescent="0.25">
      <c r="B45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</sheetData>
  <sortState ref="A10:T35">
    <sortCondition descending="1" ref="Q10:Q35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osiguranja&amp;R&amp;"+,Regular"&amp;10Godišnji izvještaj</oddHeader>
    <oddFooter>&amp;C&amp;"+,Regular"&amp;10U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2021-02-04T13:19:39Z</cp:lastPrinted>
  <dcterms:created xsi:type="dcterms:W3CDTF">2018-01-08T12:56:16Z</dcterms:created>
  <dcterms:modified xsi:type="dcterms:W3CDTF">2021-08-10T09:24:53Z</dcterms:modified>
</cp:coreProperties>
</file>