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650" windowWidth="15075" windowHeight="358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<sst xmlns="http://schemas.openxmlformats.org/spreadsheetml/2006/main" count="297" uniqueCount="87">
  <si>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</si>
  <si>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</si>
  <si>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</si>
  <si>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</si>
  <si>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</si>
  <si>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</si>
  <si>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</si>
  <si>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</si>
  <si>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</si>
  <si>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</si>
  <si>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</si>
  <si>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</si>
  <si>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</si>
  <si>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</si>
  <si>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</si>
  <si>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</si>
  <si>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</si>
  <si>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</si>
  <si>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</si>
  <si>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</si>
  <si>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</si>
  <si>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</si>
  <si>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</si>
  <si>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</si>
  <si>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</si>
  <si>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</si>
  <si>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</si>
  <si>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</si>
  <si>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</si>
  <si>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</si>
  <si>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</si>
  <si>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</si>
  <si>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</si>
  <si>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</si>
  <si>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</si>
  <si>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</si>
  <si>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</si>
  <si>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</si>
  <si>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</si>
  <si>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</si>
  <si>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</si>
  <si>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</si>
  <si>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</si>
  <si>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</si>
  <si>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</si>
  <si>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</si>
  <si>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</si>
  <si>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</si>
  <si>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</si>
  <si>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</si>
  <si>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</si>
  <si>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</si>
  <si>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</si>
  <si>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</si>
  <si>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</si>
  <si>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</si>
  <si>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</si>
  <si>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</si>
  <si>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</si>
  <si>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</si>
  <si>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</si>
  <si>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</si>
  <si>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</si>
  <si>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</si>
  <si>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</si>
  <si>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</si>
  <si>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</si>
  <si>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</si>
  <si>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</si>
  <si>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</si>
  <si>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</si>
  <si>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</si>
  <si>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</si>
  <si>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</si>
  <si>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</si>
  <si>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</si>
  <si>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</si>
  <si>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</si>
  <si>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</si>
  <si>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</si>
  <si>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I-III-2021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</si>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</sst>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31" fillId="3" borderId="2" xfId="6" applyNumberFormat="1" applyFont="1" applyFill="1" applyBorder="1" applyAlignment="1">
      <alignment horizontal="right" vertical="center"/>
    </xf>
    <xf numFmtId="0" fontId="32" fillId="0" borderId="0" xfId="0" applyFont="1"/>
    <xf numFmtId="168" fontId="33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G36" sqref="G36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84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5" t="s">
        <v>58</v>
      </c>
      <c r="B8" s="78" t="s">
        <v>81</v>
      </c>
      <c r="C8" s="73" t="s">
        <v>77</v>
      </c>
      <c r="D8" s="73"/>
      <c r="E8" s="73" t="s">
        <v>76</v>
      </c>
      <c r="F8" s="73"/>
      <c r="G8" s="73" t="s">
        <v>78</v>
      </c>
      <c r="H8" s="74"/>
      <c r="I8" s="1"/>
      <c r="J8" s="1"/>
      <c r="K8" s="1"/>
      <c r="L8" s="1"/>
      <c r="M8" s="1"/>
    </row>
    <row r="9" spans="1:13" ht="21.75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  <c r="I9" s="1"/>
      <c r="J9" s="1"/>
      <c r="K9" s="1"/>
      <c r="L9" s="1"/>
      <c r="M9" s="1"/>
    </row>
    <row r="10" spans="1:13" ht="18.75" customHeight="1" thickBot="1" x14ac:dyDescent="0.3">
      <c r="A10" s="77"/>
      <c r="B10" s="80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2">
        <f>FBiH!C11</f>
        <v>15245423</v>
      </c>
      <c r="D11" s="26">
        <f t="shared" ref="D11:D27" si="0">C11/C$36*100</f>
        <v>10.045722317845957</v>
      </c>
      <c r="E11" s="62">
        <f>FBiH!E11</f>
        <v>835304</v>
      </c>
      <c r="F11" s="29">
        <f t="shared" ref="F11:F35" si="1">E11/E$36*100</f>
        <v>2.0694694496947172</v>
      </c>
      <c r="G11" s="62">
        <f t="shared" ref="G11:G35" si="2">C11+E11</f>
        <v>16080727</v>
      </c>
      <c r="H11" s="29">
        <f t="shared" ref="H11:H35" si="3">G11/G$36*100</f>
        <v>8.369992972547335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2">
        <f>FBiH!C12</f>
        <v>10586406</v>
      </c>
      <c r="D12" s="26">
        <f t="shared" si="0"/>
        <v>6.9757392116950996</v>
      </c>
      <c r="E12" s="62">
        <f>FBiH!E12</f>
        <v>0</v>
      </c>
      <c r="F12" s="29">
        <f t="shared" si="1"/>
        <v>0</v>
      </c>
      <c r="G12" s="62">
        <f t="shared" si="2"/>
        <v>10586406</v>
      </c>
      <c r="H12" s="29">
        <f t="shared" si="3"/>
        <v>5.510207581070989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2">
        <f>RS!C11</f>
        <v>3587893.5599999996</v>
      </c>
      <c r="D13" s="26">
        <f t="shared" si="0"/>
        <v>2.364183821580272</v>
      </c>
      <c r="E13" s="62">
        <f>RS!E11</f>
        <v>0</v>
      </c>
      <c r="F13" s="29">
        <f t="shared" si="1"/>
        <v>0</v>
      </c>
      <c r="G13" s="62">
        <f t="shared" si="2"/>
        <v>3587893.5599999996</v>
      </c>
      <c r="H13" s="29">
        <f t="shared" si="3"/>
        <v>1.8674929238863289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2">
        <f>FBiH!C13</f>
        <v>3031355</v>
      </c>
      <c r="D14" s="26">
        <f t="shared" si="0"/>
        <v>1.9974618334180645</v>
      </c>
      <c r="E14" s="62">
        <f>FBiH!E13</f>
        <v>0</v>
      </c>
      <c r="F14" s="29">
        <f t="shared" si="1"/>
        <v>0</v>
      </c>
      <c r="G14" s="62">
        <f t="shared" si="2"/>
        <v>3031355</v>
      </c>
      <c r="H14" s="29">
        <f t="shared" si="3"/>
        <v>1.5778154835472444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2">
        <f>FBiH!C14</f>
        <v>10313627</v>
      </c>
      <c r="D15" s="26">
        <f t="shared" si="0"/>
        <v>6.7959959478880076</v>
      </c>
      <c r="E15" s="62">
        <f>FBiH!E14</f>
        <v>0</v>
      </c>
      <c r="F15" s="29">
        <f t="shared" si="1"/>
        <v>0</v>
      </c>
      <c r="G15" s="62">
        <f t="shared" si="2"/>
        <v>10313627</v>
      </c>
      <c r="H15" s="29">
        <f t="shared" si="3"/>
        <v>5.3682265429588139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2">
        <f>FBiH!C15</f>
        <v>9206423</v>
      </c>
      <c r="D16" s="26">
        <f t="shared" si="0"/>
        <v>6.0664219679985472</v>
      </c>
      <c r="E16" s="62">
        <f>FBiH!E15</f>
        <v>1068369</v>
      </c>
      <c r="F16" s="29">
        <f t="shared" si="1"/>
        <v>2.6468890445884319</v>
      </c>
      <c r="G16" s="62">
        <f t="shared" si="2"/>
        <v>10274792</v>
      </c>
      <c r="H16" s="29">
        <f t="shared" si="3"/>
        <v>5.3480129868746342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2">
        <f>RS!C12</f>
        <v>5082354.0699999994</v>
      </c>
      <c r="D17" s="26">
        <f t="shared" si="0"/>
        <v>3.3489341494948497</v>
      </c>
      <c r="E17" s="62">
        <f>RS!E12</f>
        <v>0</v>
      </c>
      <c r="F17" s="29">
        <f t="shared" si="1"/>
        <v>0</v>
      </c>
      <c r="G17" s="62">
        <f t="shared" si="2"/>
        <v>5082354.0699999994</v>
      </c>
      <c r="H17" s="29">
        <f t="shared" si="3"/>
        <v>2.6453572559186749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2">
        <f>RS!C13</f>
        <v>6029907.8199999994</v>
      </c>
      <c r="D18" s="26">
        <f t="shared" si="0"/>
        <v>3.9733092064370958</v>
      </c>
      <c r="E18" s="62">
        <f>RS!E13</f>
        <v>0</v>
      </c>
      <c r="F18" s="29">
        <f t="shared" si="1"/>
        <v>0</v>
      </c>
      <c r="G18" s="62">
        <f t="shared" si="2"/>
        <v>6029907.8199999994</v>
      </c>
      <c r="H18" s="29">
        <f t="shared" si="3"/>
        <v>3.1385574842796728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2">
        <f>FBiH!C16</f>
        <v>14963304</v>
      </c>
      <c r="D19" s="26">
        <f t="shared" si="0"/>
        <v>9.8598246136898702</v>
      </c>
      <c r="E19" s="62">
        <f>FBiH!E16</f>
        <v>0</v>
      </c>
      <c r="F19" s="29">
        <f t="shared" si="1"/>
        <v>0</v>
      </c>
      <c r="G19" s="62">
        <f t="shared" si="2"/>
        <v>14963304</v>
      </c>
      <c r="H19" s="29">
        <f t="shared" si="3"/>
        <v>7.7883760682019796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2">
        <f>RS!C14</f>
        <v>2500964.83</v>
      </c>
      <c r="D20" s="26">
        <f t="shared" si="0"/>
        <v>1.6479698994825411</v>
      </c>
      <c r="E20" s="62">
        <f>RS!E14</f>
        <v>0</v>
      </c>
      <c r="F20" s="29">
        <f t="shared" si="1"/>
        <v>0</v>
      </c>
      <c r="G20" s="62">
        <f t="shared" si="2"/>
        <v>2500964.83</v>
      </c>
      <c r="H20" s="29">
        <f t="shared" si="3"/>
        <v>1.3017482388506465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79</v>
      </c>
      <c r="C21" s="62">
        <f>RS!C15</f>
        <v>2412232.71</v>
      </c>
      <c r="D21" s="26">
        <f t="shared" si="0"/>
        <v>1.5895013192277467</v>
      </c>
      <c r="E21" s="62">
        <f>RS!E15</f>
        <v>5518148.9500000002</v>
      </c>
      <c r="F21" s="29">
        <f t="shared" si="1"/>
        <v>13.671239058941396</v>
      </c>
      <c r="G21" s="62">
        <f t="shared" si="2"/>
        <v>7930381.6600000001</v>
      </c>
      <c r="H21" s="29">
        <f t="shared" si="3"/>
        <v>4.1277511124850434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2">
        <f>FBiH!C17</f>
        <v>5588007</v>
      </c>
      <c r="D22" s="26">
        <f t="shared" si="0"/>
        <v>3.6821258834326493</v>
      </c>
      <c r="E22" s="62">
        <f>FBiH!E17</f>
        <v>7968173</v>
      </c>
      <c r="F22" s="29">
        <f t="shared" si="1"/>
        <v>19.741184758342239</v>
      </c>
      <c r="G22" s="62">
        <f t="shared" si="2"/>
        <v>13556180</v>
      </c>
      <c r="H22" s="29">
        <f t="shared" si="3"/>
        <v>7.0559702515058387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2">
        <f>RS!C16</f>
        <v>726104.68</v>
      </c>
      <c r="D23" s="26">
        <f t="shared" si="0"/>
        <v>0.47845481158301723</v>
      </c>
      <c r="E23" s="62">
        <f>RS!E16</f>
        <v>0</v>
      </c>
      <c r="F23" s="29">
        <f t="shared" si="1"/>
        <v>0</v>
      </c>
      <c r="G23" s="62">
        <f t="shared" si="2"/>
        <v>726104.68</v>
      </c>
      <c r="H23" s="29">
        <f t="shared" si="3"/>
        <v>0.37793633763782764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2">
        <f>RS!C17</f>
        <v>3009690.32</v>
      </c>
      <c r="D24" s="26">
        <f t="shared" si="0"/>
        <v>1.9831862466150616</v>
      </c>
      <c r="E24" s="62">
        <f>RS!E17</f>
        <v>0</v>
      </c>
      <c r="F24" s="29">
        <f t="shared" si="1"/>
        <v>0</v>
      </c>
      <c r="G24" s="62">
        <f t="shared" si="2"/>
        <v>3009690.32</v>
      </c>
      <c r="H24" s="29">
        <f t="shared" si="3"/>
        <v>1.5665390518689692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2">
        <f>RS!C18</f>
        <v>3428628.1</v>
      </c>
      <c r="D25" s="26">
        <f t="shared" si="0"/>
        <v>2.2592384497146312</v>
      </c>
      <c r="E25" s="62">
        <f>RS!E18</f>
        <v>0</v>
      </c>
      <c r="F25" s="29">
        <f t="shared" si="1"/>
        <v>0</v>
      </c>
      <c r="G25" s="62">
        <f t="shared" si="2"/>
        <v>3428628.1</v>
      </c>
      <c r="H25" s="29">
        <f t="shared" si="3"/>
        <v>1.7845955038275523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2">
        <f>RS!C19</f>
        <v>6196616.3399999999</v>
      </c>
      <c r="D26" s="26">
        <f t="shared" si="0"/>
        <v>4.0831590610419219</v>
      </c>
      <c r="E26" s="62">
        <f>RS!E19</f>
        <v>0</v>
      </c>
      <c r="F26" s="29">
        <f t="shared" si="1"/>
        <v>0</v>
      </c>
      <c r="G26" s="62">
        <f t="shared" si="2"/>
        <v>6196616.3399999999</v>
      </c>
      <c r="H26" s="29">
        <f t="shared" si="3"/>
        <v>3.2253290052975827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2">
        <f>RS!C20</f>
        <v>2622258.04</v>
      </c>
      <c r="D27" s="26">
        <f t="shared" si="0"/>
        <v>1.7278940778211922</v>
      </c>
      <c r="E27" s="62">
        <f>RS!E20</f>
        <v>0</v>
      </c>
      <c r="F27" s="29">
        <f t="shared" si="1"/>
        <v>0</v>
      </c>
      <c r="G27" s="62">
        <f t="shared" si="2"/>
        <v>2622258.04</v>
      </c>
      <c r="H27" s="29">
        <f t="shared" si="3"/>
        <v>1.3648811628358437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2">
        <f>RS!C21</f>
        <v>2310526.56</v>
      </c>
      <c r="D28" s="26">
        <f t="shared" ref="D28:D35" si="4">C28/C$36*100</f>
        <v>1.5224837139492846</v>
      </c>
      <c r="E28" s="62">
        <f>RS!E21</f>
        <v>0</v>
      </c>
      <c r="F28" s="29">
        <f t="shared" si="1"/>
        <v>0</v>
      </c>
      <c r="G28" s="62">
        <f t="shared" si="2"/>
        <v>2310526.56</v>
      </c>
      <c r="H28" s="29">
        <f t="shared" si="3"/>
        <v>1.2026254204852782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2">
        <f>FBiH!C18</f>
        <v>14589514</v>
      </c>
      <c r="D29" s="26">
        <f t="shared" si="4"/>
        <v>9.6135218023354305</v>
      </c>
      <c r="E29" s="62">
        <f>FBiH!E18</f>
        <v>952083</v>
      </c>
      <c r="F29" s="29">
        <f t="shared" si="1"/>
        <v>2.3587899520099218</v>
      </c>
      <c r="G29" s="62">
        <f t="shared" si="2"/>
        <v>15541597</v>
      </c>
      <c r="H29" s="29">
        <f t="shared" si="3"/>
        <v>8.089376660157388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2">
        <f>RS!C22</f>
        <v>712578.77</v>
      </c>
      <c r="D30" s="26">
        <f t="shared" si="4"/>
        <v>0.46954213425316044</v>
      </c>
      <c r="E30" s="62">
        <f>RS!E22</f>
        <v>0</v>
      </c>
      <c r="F30" s="29">
        <f t="shared" si="1"/>
        <v>0</v>
      </c>
      <c r="G30" s="62">
        <f t="shared" si="2"/>
        <v>712578.77</v>
      </c>
      <c r="H30" s="29">
        <f t="shared" si="3"/>
        <v>0.37089612287345114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2">
        <f>RS!C23</f>
        <v>2844800</v>
      </c>
      <c r="D31" s="26">
        <f t="shared" si="4"/>
        <v>1.8745344651839555</v>
      </c>
      <c r="E31" s="62">
        <f>RS!E23</f>
        <v>0</v>
      </c>
      <c r="F31" s="29">
        <f t="shared" si="1"/>
        <v>0</v>
      </c>
      <c r="G31" s="62">
        <f t="shared" si="2"/>
        <v>2844800</v>
      </c>
      <c r="H31" s="29">
        <f t="shared" si="3"/>
        <v>1.4807139010756576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2">
        <f>FBiH!C19</f>
        <v>9273146</v>
      </c>
      <c r="D32" s="26">
        <f t="shared" si="4"/>
        <v>6.1103879983417944</v>
      </c>
      <c r="E32" s="62">
        <f>FBiH!E19</f>
        <v>5964590</v>
      </c>
      <c r="F32" s="29">
        <f t="shared" si="1"/>
        <v>14.777298785776932</v>
      </c>
      <c r="G32" s="62">
        <f t="shared" si="2"/>
        <v>15237736</v>
      </c>
      <c r="H32" s="29">
        <f t="shared" si="3"/>
        <v>7.9312174902000097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2">
        <f>FBiH!C20</f>
        <v>8322240</v>
      </c>
      <c r="D33" s="26">
        <f t="shared" si="4"/>
        <v>5.4838040310505214</v>
      </c>
      <c r="E33" s="62">
        <f>FBiH!E20</f>
        <v>9393564</v>
      </c>
      <c r="F33" s="29">
        <f t="shared" si="1"/>
        <v>23.272597427705492</v>
      </c>
      <c r="G33" s="62">
        <f t="shared" si="2"/>
        <v>17715804</v>
      </c>
      <c r="H33" s="29">
        <f t="shared" si="3"/>
        <v>9.2210479652459725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2">
        <f>FBiH!C21</f>
        <v>126869</v>
      </c>
      <c r="D34" s="26">
        <f t="shared" si="4"/>
        <v>8.3598254029606037E-2</v>
      </c>
      <c r="E34" s="62">
        <f>FBiH!E21</f>
        <v>8097719</v>
      </c>
      <c r="F34" s="29">
        <f t="shared" si="1"/>
        <v>20.062135561080108</v>
      </c>
      <c r="G34" s="62">
        <f t="shared" si="2"/>
        <v>8224588</v>
      </c>
      <c r="H34" s="29">
        <f t="shared" si="3"/>
        <v>4.2808850471808357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2">
        <f>RS!C24</f>
        <v>9049476.7199999988</v>
      </c>
      <c r="D35" s="26">
        <f t="shared" si="4"/>
        <v>5.9630047818897127</v>
      </c>
      <c r="E35" s="62">
        <f>RS!E24</f>
        <v>565244.56000000006</v>
      </c>
      <c r="F35" s="29">
        <f t="shared" si="1"/>
        <v>1.4003959618607511</v>
      </c>
      <c r="G35" s="62">
        <f t="shared" si="2"/>
        <v>9614721.2799999993</v>
      </c>
      <c r="H35" s="29">
        <f t="shared" si="3"/>
        <v>5.0044472209870436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151760346.52000001</v>
      </c>
      <c r="D36" s="10">
        <f>SUM(D11:D35)</f>
        <v>99.999999999999986</v>
      </c>
      <c r="E36" s="10">
        <f>SUM(E11:E35)</f>
        <v>40363195.510000005</v>
      </c>
      <c r="F36" s="27">
        <f>SUM(F11:F35)</f>
        <v>99.999999999999986</v>
      </c>
      <c r="G36" s="70">
        <f>SUM(G11:G35)+0.4</f>
        <v>192123542.43000004</v>
      </c>
      <c r="H36" s="27">
        <f>SUM(H11:H35)</f>
        <v>99.999999791800619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/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G22" sqref="G22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71" t="s">
        <v>85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5" t="s">
        <v>58</v>
      </c>
      <c r="B8" s="78" t="s">
        <v>81</v>
      </c>
      <c r="C8" s="73" t="s">
        <v>77</v>
      </c>
      <c r="D8" s="73"/>
      <c r="E8" s="73" t="s">
        <v>76</v>
      </c>
      <c r="F8" s="73"/>
      <c r="G8" s="73" t="s">
        <v>78</v>
      </c>
      <c r="H8" s="74"/>
    </row>
    <row r="9" spans="1:8" s="28" customFormat="1" ht="21.75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</row>
    <row r="10" spans="1:8" ht="19.5" customHeight="1" thickBot="1" x14ac:dyDescent="0.3">
      <c r="A10" s="77"/>
      <c r="B10" s="80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</row>
    <row r="11" spans="1:8" ht="16.5" customHeight="1" x14ac:dyDescent="0.25">
      <c r="A11" s="15" t="s">
        <v>27</v>
      </c>
      <c r="B11" s="7" t="s">
        <v>62</v>
      </c>
      <c r="C11" s="62">
        <v>15245423</v>
      </c>
      <c r="D11" s="47">
        <f>C11/C22*100</f>
        <v>15.057756077915094</v>
      </c>
      <c r="E11" s="62">
        <v>835304</v>
      </c>
      <c r="F11" s="29">
        <f>E11/E22*100</f>
        <v>2.4367235259993625</v>
      </c>
      <c r="G11" s="62">
        <f>C11+E11</f>
        <v>16080727</v>
      </c>
      <c r="H11" s="29">
        <f>G11/G22*100</f>
        <v>11.8654082527816</v>
      </c>
    </row>
    <row r="12" spans="1:8" ht="16.5" customHeight="1" x14ac:dyDescent="0.25">
      <c r="A12" s="15" t="s">
        <v>28</v>
      </c>
      <c r="B12" s="7" t="s">
        <v>0</v>
      </c>
      <c r="C12" s="62">
        <v>10586406</v>
      </c>
      <c r="D12" s="47">
        <f>C12/C22*100</f>
        <v>10.456090282950942</v>
      </c>
      <c r="E12" s="62">
        <v>0</v>
      </c>
      <c r="F12" s="29">
        <f>E12/E22*100</f>
        <v>0</v>
      </c>
      <c r="G12" s="62">
        <f>C12+E12+0.4</f>
        <v>10586406.4</v>
      </c>
      <c r="H12" s="29">
        <f>G12/G22*100</f>
        <v>7.8113404864008933</v>
      </c>
    </row>
    <row r="13" spans="1:8" ht="16.5" customHeight="1" x14ac:dyDescent="0.25">
      <c r="A13" s="15" t="s">
        <v>29</v>
      </c>
      <c r="B13" s="7" t="s">
        <v>1</v>
      </c>
      <c r="C13" s="62">
        <v>3031355</v>
      </c>
      <c r="D13" s="47">
        <f>C13/C22*100</f>
        <v>2.9940398620338908</v>
      </c>
      <c r="E13" s="62">
        <v>0</v>
      </c>
      <c r="F13" s="29">
        <f>E13/E22*100</f>
        <v>0</v>
      </c>
      <c r="G13" s="62">
        <f t="shared" ref="G13:G21" si="0">C13+E13</f>
        <v>3031355</v>
      </c>
      <c r="H13" s="29">
        <f>G13/G22*100</f>
        <v>2.2367312518961842</v>
      </c>
    </row>
    <row r="14" spans="1:8" x14ac:dyDescent="0.25">
      <c r="A14" s="15" t="s">
        <v>30</v>
      </c>
      <c r="B14" s="7" t="s">
        <v>24</v>
      </c>
      <c r="C14" s="62">
        <v>10313627</v>
      </c>
      <c r="D14" s="47">
        <f>C14/C22*100</f>
        <v>10.186669116665325</v>
      </c>
      <c r="E14" s="62">
        <v>0</v>
      </c>
      <c r="F14" s="29">
        <f>E14/E22*100</f>
        <v>0</v>
      </c>
      <c r="G14" s="62">
        <f t="shared" si="0"/>
        <v>10313627</v>
      </c>
      <c r="H14" s="29">
        <f>G14/G22*100</f>
        <v>7.6100660698929321</v>
      </c>
    </row>
    <row r="15" spans="1:8" ht="16.5" customHeight="1" x14ac:dyDescent="0.25">
      <c r="A15" s="15" t="s">
        <v>31</v>
      </c>
      <c r="B15" s="7" t="s">
        <v>2</v>
      </c>
      <c r="C15" s="62">
        <v>9206423</v>
      </c>
      <c r="D15" s="47">
        <f>C15/C22*100</f>
        <v>9.0930944903337423</v>
      </c>
      <c r="E15" s="62">
        <v>1068369</v>
      </c>
      <c r="F15" s="29">
        <f>E15/E22*100</f>
        <v>3.1166136840580352</v>
      </c>
      <c r="G15" s="62">
        <f t="shared" si="0"/>
        <v>10274792</v>
      </c>
      <c r="H15" s="29">
        <f>G15/G22*100</f>
        <v>7.5814110762787266</v>
      </c>
    </row>
    <row r="16" spans="1:8" ht="16.5" customHeight="1" x14ac:dyDescent="0.25">
      <c r="A16" s="15" t="s">
        <v>32</v>
      </c>
      <c r="B16" s="7" t="s">
        <v>3</v>
      </c>
      <c r="C16" s="62">
        <v>14963304</v>
      </c>
      <c r="D16" s="47">
        <f>C16/C22*100</f>
        <v>14.779109884434904</v>
      </c>
      <c r="E16" s="62">
        <v>0</v>
      </c>
      <c r="F16" s="29">
        <f>E16/E22*100</f>
        <v>0</v>
      </c>
      <c r="G16" s="62">
        <f t="shared" si="0"/>
        <v>14963304</v>
      </c>
      <c r="H16" s="29">
        <f>G16/G22*100</f>
        <v>11.040900748484814</v>
      </c>
    </row>
    <row r="17" spans="1:8" ht="16.5" customHeight="1" x14ac:dyDescent="0.25">
      <c r="A17" s="15" t="s">
        <v>33</v>
      </c>
      <c r="B17" s="7" t="s">
        <v>4</v>
      </c>
      <c r="C17" s="62">
        <v>5588007</v>
      </c>
      <c r="D17" s="47">
        <f>C17/C22*100</f>
        <v>5.5192201861294432</v>
      </c>
      <c r="E17" s="62">
        <v>7968173</v>
      </c>
      <c r="F17" s="29">
        <f>E17/E22*100</f>
        <v>23.244512905879677</v>
      </c>
      <c r="G17" s="62">
        <f t="shared" si="0"/>
        <v>13556180</v>
      </c>
      <c r="H17" s="29">
        <f>G17/G22*100</f>
        <v>10.002632968533879</v>
      </c>
    </row>
    <row r="18" spans="1:8" ht="16.5" customHeight="1" x14ac:dyDescent="0.25">
      <c r="A18" s="15" t="s">
        <v>34</v>
      </c>
      <c r="B18" s="7" t="s">
        <v>5</v>
      </c>
      <c r="C18" s="62">
        <v>14589514</v>
      </c>
      <c r="D18" s="47">
        <f>C18/C22*100</f>
        <v>14.409921135499312</v>
      </c>
      <c r="E18" s="62">
        <v>952083</v>
      </c>
      <c r="F18" s="29">
        <f>E18/E22*100</f>
        <v>2.7773876873617884</v>
      </c>
      <c r="G18" s="62">
        <f t="shared" si="0"/>
        <v>15541597</v>
      </c>
      <c r="H18" s="29">
        <f>G18/G22*100</f>
        <v>11.46760300732708</v>
      </c>
    </row>
    <row r="19" spans="1:8" ht="16.5" customHeight="1" x14ac:dyDescent="0.25">
      <c r="A19" s="15" t="s">
        <v>35</v>
      </c>
      <c r="B19" s="7" t="s">
        <v>6</v>
      </c>
      <c r="C19" s="62">
        <v>9273146</v>
      </c>
      <c r="D19" s="47">
        <f>C19/C22*100</f>
        <v>9.1589961487388081</v>
      </c>
      <c r="E19" s="62">
        <v>5964590</v>
      </c>
      <c r="F19" s="29">
        <f>E19/E22*100</f>
        <v>17.399721270268714</v>
      </c>
      <c r="G19" s="62">
        <f t="shared" si="0"/>
        <v>15237736</v>
      </c>
      <c r="H19" s="29">
        <f>G19/G22*100</f>
        <v>11.243394560961535</v>
      </c>
    </row>
    <row r="20" spans="1:8" ht="16.5" customHeight="1" x14ac:dyDescent="0.25">
      <c r="A20" s="15" t="s">
        <v>36</v>
      </c>
      <c r="B20" s="7" t="s">
        <v>7</v>
      </c>
      <c r="C20" s="62">
        <v>8322240</v>
      </c>
      <c r="D20" s="47">
        <f>C20/C22*100</f>
        <v>8.2197955374454423</v>
      </c>
      <c r="E20" s="62">
        <v>9393564</v>
      </c>
      <c r="F20" s="29">
        <f>E20/E22*100</f>
        <v>27.402620353524799</v>
      </c>
      <c r="G20" s="62">
        <f t="shared" si="0"/>
        <v>17715804</v>
      </c>
      <c r="H20" s="29">
        <f>G20/G22*100</f>
        <v>13.07187461028729</v>
      </c>
    </row>
    <row r="21" spans="1:8" ht="16.5" customHeight="1" x14ac:dyDescent="0.25">
      <c r="A21" s="15" t="s">
        <v>37</v>
      </c>
      <c r="B21" s="7" t="s">
        <v>67</v>
      </c>
      <c r="C21" s="62">
        <v>126869</v>
      </c>
      <c r="D21" s="47">
        <f>C21/C22*100</f>
        <v>0.12530727785309792</v>
      </c>
      <c r="E21" s="62">
        <v>8097719</v>
      </c>
      <c r="F21" s="29">
        <f>E21/E22*100</f>
        <v>23.622420572907625</v>
      </c>
      <c r="G21" s="62">
        <f t="shared" si="0"/>
        <v>8224588</v>
      </c>
      <c r="H21" s="29">
        <f>G21/G22*100</f>
        <v>6.0686369671550624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101246314</v>
      </c>
      <c r="D22" s="10">
        <f t="shared" si="1"/>
        <v>100</v>
      </c>
      <c r="E22" s="10">
        <f t="shared" si="1"/>
        <v>34279802</v>
      </c>
      <c r="F22" s="27">
        <f t="shared" si="1"/>
        <v>100</v>
      </c>
      <c r="G22" s="70">
        <f t="shared" si="1"/>
        <v>135526116.40000001</v>
      </c>
      <c r="H22" s="27">
        <f t="shared" si="1"/>
        <v>100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82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5" t="s">
        <v>58</v>
      </c>
      <c r="B7" s="78" t="s">
        <v>10</v>
      </c>
      <c r="C7" s="73" t="s">
        <v>54</v>
      </c>
      <c r="D7" s="73"/>
      <c r="E7" s="73"/>
      <c r="F7" s="73"/>
      <c r="G7" s="73"/>
      <c r="H7" s="73" t="s">
        <v>55</v>
      </c>
      <c r="I7" s="73"/>
      <c r="J7" s="73"/>
      <c r="K7" s="73"/>
      <c r="L7" s="74"/>
    </row>
    <row r="8" spans="1:12" s="28" customFormat="1" ht="21.75" customHeight="1" x14ac:dyDescent="0.25">
      <c r="A8" s="76"/>
      <c r="B8" s="79"/>
      <c r="C8" s="82" t="s">
        <v>26</v>
      </c>
      <c r="D8" s="82"/>
      <c r="E8" s="83" t="s">
        <v>59</v>
      </c>
      <c r="F8" s="79" t="s">
        <v>57</v>
      </c>
      <c r="G8" s="79"/>
      <c r="H8" s="82" t="s">
        <v>26</v>
      </c>
      <c r="I8" s="82"/>
      <c r="J8" s="83" t="s">
        <v>60</v>
      </c>
      <c r="K8" s="79" t="s">
        <v>57</v>
      </c>
      <c r="L8" s="81"/>
    </row>
    <row r="9" spans="1:12" ht="19.5" customHeight="1" thickBot="1" x14ac:dyDescent="0.3">
      <c r="A9" s="77"/>
      <c r="B9" s="80"/>
      <c r="C9" s="51" t="s">
        <v>64</v>
      </c>
      <c r="D9" s="51" t="s">
        <v>73</v>
      </c>
      <c r="E9" s="84"/>
      <c r="F9" s="35" t="s">
        <v>66</v>
      </c>
      <c r="G9" s="35" t="s">
        <v>74</v>
      </c>
      <c r="H9" s="51" t="s">
        <v>64</v>
      </c>
      <c r="I9" s="51" t="s">
        <v>73</v>
      </c>
      <c r="J9" s="84"/>
      <c r="K9" s="35" t="s">
        <v>66</v>
      </c>
      <c r="L9" s="36" t="s">
        <v>74</v>
      </c>
    </row>
    <row r="10" spans="1:12" ht="16.5" customHeight="1" x14ac:dyDescent="0.25">
      <c r="A10" s="54" t="s">
        <v>27</v>
      </c>
      <c r="B10" s="7" t="s">
        <v>62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71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65</v>
      </c>
      <c r="C24" s="62">
        <v>1763207</v>
      </c>
      <c r="D24" s="62"/>
      <c r="E24" s="46">
        <f>IFERROR((D24-C24)/C24*100, "-")</f>
        <v>-100</v>
      </c>
      <c r="F24" s="46" t="s">
        <v>71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70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67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G25" sqref="G2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86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5" t="s">
        <v>58</v>
      </c>
      <c r="B8" s="78" t="s">
        <v>81</v>
      </c>
      <c r="C8" s="73" t="s">
        <v>77</v>
      </c>
      <c r="D8" s="73"/>
      <c r="E8" s="73" t="s">
        <v>76</v>
      </c>
      <c r="F8" s="73"/>
      <c r="G8" s="73" t="s">
        <v>78</v>
      </c>
      <c r="H8" s="74"/>
    </row>
    <row r="9" spans="1:8" ht="21" customHeight="1" x14ac:dyDescent="0.25">
      <c r="A9" s="76"/>
      <c r="B9" s="79"/>
      <c r="C9" s="79" t="s">
        <v>80</v>
      </c>
      <c r="D9" s="79"/>
      <c r="E9" s="79" t="s">
        <v>80</v>
      </c>
      <c r="F9" s="79"/>
      <c r="G9" s="79" t="s">
        <v>80</v>
      </c>
      <c r="H9" s="81"/>
    </row>
    <row r="10" spans="1:8" ht="18.75" customHeight="1" thickBot="1" x14ac:dyDescent="0.3">
      <c r="A10" s="77"/>
      <c r="B10" s="80"/>
      <c r="C10" s="69" t="s">
        <v>26</v>
      </c>
      <c r="D10" s="67" t="s">
        <v>75</v>
      </c>
      <c r="E10" s="69" t="s">
        <v>26</v>
      </c>
      <c r="F10" s="67" t="s">
        <v>75</v>
      </c>
      <c r="G10" s="69" t="s">
        <v>26</v>
      </c>
      <c r="H10" s="68" t="s">
        <v>75</v>
      </c>
    </row>
    <row r="11" spans="1:8" x14ac:dyDescent="0.25">
      <c r="A11" s="15" t="s">
        <v>27</v>
      </c>
      <c r="B11" s="7" t="s">
        <v>12</v>
      </c>
      <c r="C11" s="62">
        <v>3587893.5599999996</v>
      </c>
      <c r="D11" s="47">
        <f t="shared" ref="D11:D24" si="0">C11/C$25*100</f>
        <v>7.1027660652105835</v>
      </c>
      <c r="E11" s="62">
        <v>0</v>
      </c>
      <c r="F11" s="30">
        <f t="shared" ref="F11:F24" si="1">E11/E$25*100</f>
        <v>0</v>
      </c>
      <c r="G11" s="62">
        <f t="shared" ref="G11:G24" si="2">C11+E11</f>
        <v>3587893.5599999996</v>
      </c>
      <c r="H11" s="30">
        <f t="shared" ref="H11:H24" si="3">G11/G$25*100</f>
        <v>6.3393228485306068</v>
      </c>
    </row>
    <row r="12" spans="1:8" x14ac:dyDescent="0.25">
      <c r="A12" s="15" t="s">
        <v>28</v>
      </c>
      <c r="B12" s="7" t="s">
        <v>13</v>
      </c>
      <c r="C12" s="62">
        <v>5082354.0699999994</v>
      </c>
      <c r="D12" s="47">
        <f t="shared" si="0"/>
        <v>10.061271722838093</v>
      </c>
      <c r="E12" s="62">
        <v>0</v>
      </c>
      <c r="F12" s="30">
        <f t="shared" si="1"/>
        <v>0</v>
      </c>
      <c r="G12" s="62">
        <f t="shared" si="2"/>
        <v>5082354.0699999994</v>
      </c>
      <c r="H12" s="30">
        <f t="shared" si="3"/>
        <v>8.9798325233130729</v>
      </c>
    </row>
    <row r="13" spans="1:8" x14ac:dyDescent="0.25">
      <c r="A13" s="15" t="s">
        <v>29</v>
      </c>
      <c r="B13" s="7" t="s">
        <v>14</v>
      </c>
      <c r="C13" s="62">
        <v>6029907.8199999994</v>
      </c>
      <c r="D13" s="47">
        <f t="shared" si="0"/>
        <v>11.937094544199335</v>
      </c>
      <c r="E13" s="62">
        <v>0</v>
      </c>
      <c r="F13" s="30">
        <f t="shared" si="1"/>
        <v>0</v>
      </c>
      <c r="G13" s="62">
        <f t="shared" si="2"/>
        <v>6029907.8199999994</v>
      </c>
      <c r="H13" s="30">
        <f t="shared" si="3"/>
        <v>10.654031893259225</v>
      </c>
    </row>
    <row r="14" spans="1:8" x14ac:dyDescent="0.25">
      <c r="A14" s="15" t="s">
        <v>30</v>
      </c>
      <c r="B14" s="7" t="s">
        <v>23</v>
      </c>
      <c r="C14" s="62">
        <v>2500964.83</v>
      </c>
      <c r="D14" s="47">
        <f t="shared" si="0"/>
        <v>4.951029852961736</v>
      </c>
      <c r="E14" s="62">
        <v>0</v>
      </c>
      <c r="F14" s="30">
        <f t="shared" si="1"/>
        <v>0</v>
      </c>
      <c r="G14" s="62">
        <f t="shared" si="2"/>
        <v>2500964.83</v>
      </c>
      <c r="H14" s="30">
        <f t="shared" si="3"/>
        <v>4.4188667319859025</v>
      </c>
    </row>
    <row r="15" spans="1:8" x14ac:dyDescent="0.25">
      <c r="A15" s="15" t="s">
        <v>31</v>
      </c>
      <c r="B15" s="7" t="s">
        <v>16</v>
      </c>
      <c r="C15" s="62">
        <v>2412232.71</v>
      </c>
      <c r="D15" s="47">
        <f t="shared" si="0"/>
        <v>4.775371495128458</v>
      </c>
      <c r="E15" s="62">
        <v>5518148.9500000002</v>
      </c>
      <c r="F15" s="30">
        <f t="shared" si="1"/>
        <v>90.708400515750967</v>
      </c>
      <c r="G15" s="62">
        <f t="shared" si="2"/>
        <v>7930381.6600000001</v>
      </c>
      <c r="H15" s="30">
        <f t="shared" si="3"/>
        <v>14.011912230419146</v>
      </c>
    </row>
    <row r="16" spans="1:8" x14ac:dyDescent="0.25">
      <c r="A16" s="15" t="s">
        <v>32</v>
      </c>
      <c r="B16" s="7" t="s">
        <v>17</v>
      </c>
      <c r="C16" s="62">
        <v>726104.68</v>
      </c>
      <c r="D16" s="47">
        <f t="shared" si="0"/>
        <v>1.43743162795905</v>
      </c>
      <c r="E16" s="62">
        <v>0</v>
      </c>
      <c r="F16" s="30">
        <f t="shared" si="1"/>
        <v>0</v>
      </c>
      <c r="G16" s="62">
        <f t="shared" si="2"/>
        <v>726104.68</v>
      </c>
      <c r="H16" s="30">
        <f t="shared" si="3"/>
        <v>1.28292880247791</v>
      </c>
    </row>
    <row r="17" spans="1:8" x14ac:dyDescent="0.25">
      <c r="A17" s="15" t="s">
        <v>33</v>
      </c>
      <c r="B17" s="7" t="s">
        <v>18</v>
      </c>
      <c r="C17" s="62">
        <v>3009690.32</v>
      </c>
      <c r="D17" s="47">
        <f t="shared" si="0"/>
        <v>5.9581272170428559</v>
      </c>
      <c r="E17" s="62">
        <v>0</v>
      </c>
      <c r="F17" s="30">
        <f t="shared" si="1"/>
        <v>0</v>
      </c>
      <c r="G17" s="62">
        <f t="shared" si="2"/>
        <v>3009690.32</v>
      </c>
      <c r="H17" s="30">
        <f t="shared" si="3"/>
        <v>5.3177158947205205</v>
      </c>
    </row>
    <row r="18" spans="1:8" x14ac:dyDescent="0.25">
      <c r="A18" s="15" t="s">
        <v>34</v>
      </c>
      <c r="B18" s="7" t="s">
        <v>19</v>
      </c>
      <c r="C18" s="62">
        <v>3428628.1</v>
      </c>
      <c r="D18" s="47">
        <f t="shared" si="0"/>
        <v>6.7874765267304769</v>
      </c>
      <c r="E18" s="62">
        <v>0</v>
      </c>
      <c r="F18" s="30">
        <f t="shared" si="1"/>
        <v>0</v>
      </c>
      <c r="G18" s="62">
        <f t="shared" si="2"/>
        <v>3428628.1</v>
      </c>
      <c r="H18" s="30">
        <f t="shared" si="3"/>
        <v>6.0579223129027504</v>
      </c>
    </row>
    <row r="19" spans="1:8" x14ac:dyDescent="0.25">
      <c r="A19" s="15" t="s">
        <v>35</v>
      </c>
      <c r="B19" s="7" t="s">
        <v>11</v>
      </c>
      <c r="C19" s="62">
        <v>6196616.3399999999</v>
      </c>
      <c r="D19" s="47">
        <f t="shared" si="0"/>
        <v>12.267118721013958</v>
      </c>
      <c r="E19" s="62">
        <v>0</v>
      </c>
      <c r="F19" s="30">
        <f t="shared" si="1"/>
        <v>0</v>
      </c>
      <c r="G19" s="62">
        <f t="shared" si="2"/>
        <v>6196616.3399999999</v>
      </c>
      <c r="H19" s="30">
        <f t="shared" si="3"/>
        <v>10.948583309628646</v>
      </c>
    </row>
    <row r="20" spans="1:8" x14ac:dyDescent="0.25">
      <c r="A20" s="15" t="s">
        <v>36</v>
      </c>
      <c r="B20" s="7" t="s">
        <v>15</v>
      </c>
      <c r="C20" s="62">
        <v>2622258.04</v>
      </c>
      <c r="D20" s="47">
        <f t="shared" si="0"/>
        <v>5.1911477052673831</v>
      </c>
      <c r="E20" s="62">
        <v>0</v>
      </c>
      <c r="F20" s="30">
        <f t="shared" si="1"/>
        <v>0</v>
      </c>
      <c r="G20" s="62">
        <f t="shared" si="2"/>
        <v>2622258.04</v>
      </c>
      <c r="H20" s="30">
        <f t="shared" si="3"/>
        <v>4.6331754355932144</v>
      </c>
    </row>
    <row r="21" spans="1:8" x14ac:dyDescent="0.25">
      <c r="A21" s="15" t="s">
        <v>37</v>
      </c>
      <c r="B21" s="7" t="s">
        <v>65</v>
      </c>
      <c r="C21" s="62">
        <v>2310526.56</v>
      </c>
      <c r="D21" s="47">
        <f t="shared" si="0"/>
        <v>4.5740291256398784</v>
      </c>
      <c r="E21" s="62">
        <v>0</v>
      </c>
      <c r="F21" s="30">
        <f t="shared" si="1"/>
        <v>0</v>
      </c>
      <c r="G21" s="62">
        <f t="shared" si="2"/>
        <v>2310526.56</v>
      </c>
      <c r="H21" s="30">
        <f t="shared" si="3"/>
        <v>4.0823880555544756</v>
      </c>
    </row>
    <row r="22" spans="1:8" x14ac:dyDescent="0.25">
      <c r="A22" s="15" t="s">
        <v>38</v>
      </c>
      <c r="B22" s="7" t="s">
        <v>22</v>
      </c>
      <c r="C22" s="62">
        <v>712578.77</v>
      </c>
      <c r="D22" s="47">
        <f t="shared" si="0"/>
        <v>1.4106550882032014</v>
      </c>
      <c r="E22" s="62">
        <v>0</v>
      </c>
      <c r="F22" s="30">
        <f t="shared" si="1"/>
        <v>0</v>
      </c>
      <c r="G22" s="62">
        <f t="shared" si="2"/>
        <v>712578.77</v>
      </c>
      <c r="H22" s="30">
        <f t="shared" si="3"/>
        <v>1.2590303481686442</v>
      </c>
    </row>
    <row r="23" spans="1:8" x14ac:dyDescent="0.25">
      <c r="A23" s="15" t="s">
        <v>39</v>
      </c>
      <c r="B23" s="7" t="s">
        <v>20</v>
      </c>
      <c r="C23" s="62">
        <v>2844800</v>
      </c>
      <c r="D23" s="47">
        <f t="shared" si="0"/>
        <v>5.6317024360976502</v>
      </c>
      <c r="E23" s="62">
        <v>0</v>
      </c>
      <c r="F23" s="30">
        <f t="shared" si="1"/>
        <v>0</v>
      </c>
      <c r="G23" s="62">
        <f t="shared" si="2"/>
        <v>2844800</v>
      </c>
      <c r="H23" s="30">
        <f t="shared" si="3"/>
        <v>5.0263769919361465</v>
      </c>
    </row>
    <row r="24" spans="1:8" x14ac:dyDescent="0.25">
      <c r="A24" s="15" t="s">
        <v>40</v>
      </c>
      <c r="B24" s="7" t="s">
        <v>25</v>
      </c>
      <c r="C24" s="62">
        <v>9049476.7199999988</v>
      </c>
      <c r="D24" s="47">
        <f t="shared" si="0"/>
        <v>17.914777871707315</v>
      </c>
      <c r="E24" s="62">
        <v>565244.56000000006</v>
      </c>
      <c r="F24" s="30">
        <f t="shared" si="1"/>
        <v>9.2915994842490477</v>
      </c>
      <c r="G24" s="62">
        <f t="shared" si="2"/>
        <v>9614721.2799999993</v>
      </c>
      <c r="H24" s="30">
        <f t="shared" si="3"/>
        <v>16.987912621509722</v>
      </c>
    </row>
    <row r="25" spans="1:8" x14ac:dyDescent="0.25">
      <c r="A25" s="3"/>
      <c r="B25" s="4" t="s">
        <v>56</v>
      </c>
      <c r="C25" s="66">
        <f t="shared" ref="C25:H25" si="4">SUM(C11:C24)</f>
        <v>50514032.520000011</v>
      </c>
      <c r="D25" s="31">
        <f t="shared" si="4"/>
        <v>99.999999999999986</v>
      </c>
      <c r="E25" s="66">
        <f t="shared" si="4"/>
        <v>6083393.5099999998</v>
      </c>
      <c r="F25" s="32">
        <f t="shared" si="4"/>
        <v>100.00000000000001</v>
      </c>
      <c r="G25" s="72">
        <f t="shared" si="4"/>
        <v>56597426.030000009</v>
      </c>
      <c r="H25" s="32">
        <f t="shared" si="4"/>
        <v>99.999999999999986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83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5" t="s">
        <v>58</v>
      </c>
      <c r="B7" s="78" t="s">
        <v>10</v>
      </c>
      <c r="C7" s="73" t="s">
        <v>54</v>
      </c>
      <c r="D7" s="73"/>
      <c r="E7" s="73"/>
      <c r="F7" s="73"/>
      <c r="G7" s="73"/>
      <c r="H7" s="73" t="s">
        <v>55</v>
      </c>
      <c r="I7" s="73"/>
      <c r="J7" s="73"/>
      <c r="K7" s="73"/>
      <c r="L7" s="74"/>
    </row>
    <row r="8" spans="1:12" ht="21" customHeight="1" x14ac:dyDescent="0.25">
      <c r="A8" s="76"/>
      <c r="B8" s="79"/>
      <c r="C8" s="82" t="s">
        <v>26</v>
      </c>
      <c r="D8" s="82"/>
      <c r="E8" s="83" t="s">
        <v>59</v>
      </c>
      <c r="F8" s="79" t="s">
        <v>57</v>
      </c>
      <c r="G8" s="79"/>
      <c r="H8" s="82" t="s">
        <v>26</v>
      </c>
      <c r="I8" s="82"/>
      <c r="J8" s="83" t="s">
        <v>60</v>
      </c>
      <c r="K8" s="79" t="s">
        <v>57</v>
      </c>
      <c r="L8" s="81"/>
    </row>
    <row r="9" spans="1:12" ht="18.75" customHeight="1" thickBot="1" x14ac:dyDescent="0.3">
      <c r="A9" s="77"/>
      <c r="B9" s="80"/>
      <c r="C9" s="51" t="s">
        <v>64</v>
      </c>
      <c r="D9" s="51" t="s">
        <v>73</v>
      </c>
      <c r="E9" s="84"/>
      <c r="F9" s="35" t="s">
        <v>66</v>
      </c>
      <c r="G9" s="35" t="s">
        <v>74</v>
      </c>
      <c r="H9" s="63" t="s">
        <v>64</v>
      </c>
      <c r="I9" s="63" t="s">
        <v>73</v>
      </c>
      <c r="J9" s="84"/>
      <c r="K9" s="35" t="s">
        <v>66</v>
      </c>
      <c r="L9" s="36" t="s">
        <v>74</v>
      </c>
    </row>
    <row r="10" spans="1:12" x14ac:dyDescent="0.25">
      <c r="A10" s="15" t="s">
        <v>27</v>
      </c>
      <c r="B10" s="7" t="s">
        <v>62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71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65</v>
      </c>
      <c r="C28" s="62">
        <v>3457671</v>
      </c>
      <c r="D28" s="62"/>
      <c r="E28" s="46">
        <f t="shared" si="0"/>
        <v>-2.9023985855764547</v>
      </c>
      <c r="F28" s="46" t="s">
        <v>71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72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71</v>
      </c>
      <c r="G32" s="47" t="s">
        <v>71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71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67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2021-05-28T13:31:19Z</dcterms:modified>
</cp:coreProperties>
</file>