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C25" i="43" l="1"/>
  <c r="M11" i="42" l="1"/>
  <c r="C22" i="42"/>
  <c r="D11" i="42" s="1"/>
  <c r="I22" i="42" l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J36" i="41" s="1"/>
  <c r="H11" i="41"/>
  <c r="H36" i="41" s="1"/>
  <c r="F11" i="41"/>
  <c r="F36" i="41" s="1"/>
  <c r="D11" i="41"/>
  <c r="D36" i="41" s="1"/>
  <c r="J20" i="42"/>
  <c r="G22" i="42"/>
  <c r="H21" i="42" s="1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M12" i="41" l="1"/>
  <c r="M22" i="42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5" i="43"/>
  <c r="N24" i="43" s="1"/>
  <c r="M21" i="41"/>
  <c r="K18" i="41"/>
  <c r="K36" i="41" s="1"/>
  <c r="L24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N12" i="42"/>
  <c r="M36" i="41" l="1"/>
  <c r="N26" i="41" s="1"/>
  <c r="N20" i="43"/>
  <c r="N16" i="43"/>
  <c r="N12" i="43"/>
  <c r="N22" i="43"/>
  <c r="N18" i="43"/>
  <c r="N14" i="43"/>
  <c r="D22" i="42"/>
  <c r="F22" i="42"/>
  <c r="H22" i="42"/>
  <c r="L18" i="41"/>
  <c r="N20" i="41"/>
  <c r="N23" i="43"/>
  <c r="N21" i="43"/>
  <c r="N19" i="43"/>
  <c r="N17" i="43"/>
  <c r="N15" i="43"/>
  <c r="N13" i="43"/>
  <c r="N11" i="43"/>
  <c r="N15" i="41"/>
  <c r="N23" i="41"/>
  <c r="N34" i="41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33" i="41" l="1"/>
  <c r="N28" i="41"/>
  <c r="N31" i="41"/>
  <c r="N19" i="41"/>
  <c r="N11" i="41"/>
  <c r="N32" i="41"/>
  <c r="N12" i="41"/>
  <c r="N14" i="41"/>
  <c r="N22" i="41"/>
  <c r="N30" i="41"/>
  <c r="N27" i="41"/>
  <c r="N35" i="41"/>
  <c r="N21" i="41"/>
  <c r="N17" i="41"/>
  <c r="N13" i="41"/>
  <c r="N29" i="41"/>
  <c r="N16" i="41"/>
  <c r="N25" i="41"/>
  <c r="N18" i="41"/>
  <c r="N24" i="41"/>
  <c r="N25" i="43"/>
  <c r="L36" i="41"/>
  <c r="N22" i="42"/>
  <c r="L22" i="42"/>
  <c r="N36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F23" i="43" s="1"/>
  <c r="J25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<sst xmlns="http://schemas.openxmlformats.org/spreadsheetml/2006/main" count="174" uniqueCount="65">
  <si>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</si>
  <si>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</si>
  <si>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</si>
  <si>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</si>
  <si>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</si>
  <si>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</si>
  <si>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</si>
  <si>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</si>
  <si>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</si>
  <si>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</si>
  <si>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</si>
  <si>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</si>
  <si>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</si>
  <si>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</si>
  <si>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</si>
  <si>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</si>
  <si>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</si>
  <si>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</si>
  <si>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</si>
  <si>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</si>
  <si>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</si>
  <si>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</si>
  <si>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</si>
  <si>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</si>
  <si>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</si>
  <si>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</si>
  <si>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</si>
  <si>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</si>
  <si>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</si>
  <si>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</si>
  <si>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</si>
  <si>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</si>
  <si>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</si>
  <si>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</si>
  <si>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</si>
  <si>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</si>
  <si>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</si>
  <si>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</si>
  <si>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</si>
  <si>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</si>
  <si>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</si>
  <si>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</si>
  <si>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</si>
  <si>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</si>
  <si>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</si>
  <si>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</si>
  <si>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</si>
  <si>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</si>
  <si>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</si>
  <si>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Udio (%)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</si>
  <si>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</si>
  <si>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</si>
  <si>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</si>
  <si>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</si>
  <si>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</si>
  <si>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</si>
  <si>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</si>
  <si>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a.d.*</t>
  </si>
  <si>
    <t>BROJ I VRIJEDNOST ISPLAĆENIH ŠTETA PO OSIGURAVAJUĆIM DRUŠTVIMA U BOSNI I HERCEGOVINI</t>
  </si>
  <si>
    <t>BROJ I VRIJEDNOST ISPLAĆENIH ŠTETA PO OSIGURAVAJUĆIM DRUŠTVIMA U FEDERACIJI BOSNE I HERCEGOVINE*</t>
  </si>
  <si>
    <t>BROJ I VRIJEDNOST ISPLAĆENIH ŠTETA PO OSIGURAVAJUĆIM DRUŠTVIMA U REPUBLICI SRPSKKOJ*</t>
  </si>
  <si>
    <t>Osiguravajuće društvo</t>
  </si>
  <si>
    <t>I-III-2021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</si>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</sst>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7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165" fontId="9" fillId="0" borderId="8" xfId="6" applyNumberFormat="1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3" fontId="23" fillId="2" borderId="15" xfId="6" applyNumberFormat="1" applyFont="1" applyFill="1" applyBorder="1" applyAlignment="1">
      <alignment horizontal="right" vertical="center"/>
    </xf>
    <xf numFmtId="167" fontId="23" fillId="2" borderId="15" xfId="6" applyNumberFormat="1" applyFont="1" applyFill="1" applyBorder="1" applyAlignment="1">
      <alignment horizontal="right" vertical="center"/>
    </xf>
    <xf numFmtId="3" fontId="23" fillId="2" borderId="16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Comma" xfId="6" builtinId="3"/>
    <cellStyle name="Normal" xfId="0" builtinId="0"/>
    <cellStyle name="Normal 2" xfId="10"/>
    <cellStyle name="Normal 2 2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5"/>
  <sheetViews>
    <sheetView showGridLines="0" tabSelected="1" showRuler="0" view="pageLayout" zoomScale="70" zoomScaleNormal="70" zoomScalePageLayoutView="70" workbookViewId="0">
      <selection activeCell="M36" sqref="M36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2" t="s">
        <v>58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9" t="s">
        <v>61</v>
      </c>
      <c r="C8" s="74" t="s">
        <v>53</v>
      </c>
      <c r="D8" s="74"/>
      <c r="E8" s="75"/>
      <c r="F8" s="75"/>
      <c r="G8" s="74" t="s">
        <v>54</v>
      </c>
      <c r="H8" s="74"/>
      <c r="I8" s="74"/>
      <c r="J8" s="74"/>
      <c r="K8" s="74" t="s">
        <v>55</v>
      </c>
      <c r="L8" s="74"/>
      <c r="M8" s="74"/>
      <c r="N8" s="76"/>
    </row>
    <row r="9" spans="1:14" ht="19.5" customHeight="1" x14ac:dyDescent="0.25">
      <c r="A9" s="5"/>
      <c r="B9" s="70"/>
      <c r="C9" s="72" t="s">
        <v>48</v>
      </c>
      <c r="D9" s="72"/>
      <c r="E9" s="72" t="s">
        <v>21</v>
      </c>
      <c r="F9" s="72"/>
      <c r="G9" s="72" t="s">
        <v>48</v>
      </c>
      <c r="H9" s="72"/>
      <c r="I9" s="72" t="s">
        <v>21</v>
      </c>
      <c r="J9" s="72"/>
      <c r="K9" s="72" t="s">
        <v>48</v>
      </c>
      <c r="L9" s="72"/>
      <c r="M9" s="72" t="s">
        <v>21</v>
      </c>
      <c r="N9" s="73"/>
    </row>
    <row r="10" spans="1:14" ht="18.75" customHeight="1" thickBot="1" x14ac:dyDescent="0.3">
      <c r="A10" s="6"/>
      <c r="B10" s="71"/>
      <c r="C10" s="49" t="s">
        <v>62</v>
      </c>
      <c r="D10" s="55" t="s">
        <v>49</v>
      </c>
      <c r="E10" s="49" t="s">
        <v>62</v>
      </c>
      <c r="F10" s="7" t="s">
        <v>49</v>
      </c>
      <c r="G10" s="49" t="s">
        <v>62</v>
      </c>
      <c r="H10" s="55" t="s">
        <v>49</v>
      </c>
      <c r="I10" s="49" t="s">
        <v>62</v>
      </c>
      <c r="J10" s="7" t="s">
        <v>49</v>
      </c>
      <c r="K10" s="49" t="s">
        <v>62</v>
      </c>
      <c r="L10" s="55" t="s">
        <v>49</v>
      </c>
      <c r="M10" s="49" t="s">
        <v>62</v>
      </c>
      <c r="N10" s="11" t="s">
        <v>49</v>
      </c>
    </row>
    <row r="11" spans="1:14" x14ac:dyDescent="0.25">
      <c r="A11" s="43" t="s">
        <v>23</v>
      </c>
      <c r="B11" s="8" t="s">
        <v>50</v>
      </c>
      <c r="C11" s="51">
        <f>FBiH!C11</f>
        <v>4413</v>
      </c>
      <c r="D11" s="32">
        <f t="shared" ref="D11:D23" si="0">C11/C$36*100</f>
        <v>15.206753962784287</v>
      </c>
      <c r="E11" s="51">
        <f>FBiH!E11</f>
        <v>6503294</v>
      </c>
      <c r="F11" s="32">
        <f t="shared" ref="F11:F23" si="1">E11/E$36*100</f>
        <v>11.269745432799921</v>
      </c>
      <c r="G11" s="51">
        <f>FBiH!G11</f>
        <v>224</v>
      </c>
      <c r="H11" s="20">
        <f t="shared" ref="H11:H23" si="2">G11/G$36*100</f>
        <v>6.3690645436451518</v>
      </c>
      <c r="I11" s="51">
        <f>FBiH!I11</f>
        <v>719982</v>
      </c>
      <c r="J11" s="32">
        <f t="shared" ref="J11:J23" si="3">I11/I$36*100</f>
        <v>3.6442586231008955</v>
      </c>
      <c r="K11" s="51">
        <f>FBiH!K11</f>
        <v>4637</v>
      </c>
      <c r="L11" s="20">
        <f t="shared" ref="L11:L23" si="4">K11/K$36*100</f>
        <v>14.251467560008605</v>
      </c>
      <c r="M11" s="51">
        <f>FBiH!M11</f>
        <v>7223276</v>
      </c>
      <c r="N11" s="32">
        <f t="shared" ref="N11:N23" si="5">M11/M$36*100</f>
        <v>9.3248818238610696</v>
      </c>
    </row>
    <row r="12" spans="1:14" x14ac:dyDescent="0.25">
      <c r="A12" s="43" t="s">
        <v>24</v>
      </c>
      <c r="B12" s="8" t="s">
        <v>0</v>
      </c>
      <c r="C12" s="50">
        <f>FBiH!C12</f>
        <v>3139</v>
      </c>
      <c r="D12" s="32">
        <f t="shared" si="0"/>
        <v>10.816678152997932</v>
      </c>
      <c r="E12" s="50">
        <f>FBiH!E12</f>
        <v>4435611</v>
      </c>
      <c r="F12" s="32">
        <f t="shared" si="1"/>
        <v>7.6865980238517722</v>
      </c>
      <c r="G12" s="50">
        <f>FBiH!G12</f>
        <v>0</v>
      </c>
      <c r="H12" s="20">
        <f t="shared" si="2"/>
        <v>0</v>
      </c>
      <c r="I12" s="50">
        <f>FBiH!I12</f>
        <v>0</v>
      </c>
      <c r="J12" s="32">
        <f t="shared" si="3"/>
        <v>0</v>
      </c>
      <c r="K12" s="50">
        <f>FBiH!K12</f>
        <v>3139</v>
      </c>
      <c r="L12" s="20">
        <f t="shared" si="4"/>
        <v>9.6474782555244811</v>
      </c>
      <c r="M12" s="50">
        <f>FBiH!M12</f>
        <v>4435611</v>
      </c>
      <c r="N12" s="32">
        <f t="shared" si="5"/>
        <v>5.7261481343947294</v>
      </c>
    </row>
    <row r="13" spans="1:14" x14ac:dyDescent="0.25">
      <c r="A13" s="43" t="s">
        <v>25</v>
      </c>
      <c r="B13" s="8" t="s">
        <v>9</v>
      </c>
      <c r="C13" s="50">
        <f>RS!C11</f>
        <v>490</v>
      </c>
      <c r="D13" s="32">
        <f t="shared" si="0"/>
        <v>1.6884906960716748</v>
      </c>
      <c r="E13" s="50">
        <f>RS!E11</f>
        <v>1550452.32</v>
      </c>
      <c r="F13" s="32">
        <f t="shared" si="1"/>
        <v>2.6868234700897795</v>
      </c>
      <c r="G13" s="50">
        <f>RS!G11</f>
        <v>0</v>
      </c>
      <c r="H13" s="20">
        <f t="shared" si="2"/>
        <v>0</v>
      </c>
      <c r="I13" s="50">
        <f>RS!I11</f>
        <v>0</v>
      </c>
      <c r="J13" s="32">
        <f t="shared" si="3"/>
        <v>0</v>
      </c>
      <c r="K13" s="50">
        <f>RS!K11</f>
        <v>490</v>
      </c>
      <c r="L13" s="20">
        <f t="shared" si="4"/>
        <v>1.505977809877985</v>
      </c>
      <c r="M13" s="50">
        <f>RS!M11</f>
        <v>1550452.32</v>
      </c>
      <c r="N13" s="32">
        <f t="shared" si="5"/>
        <v>2.0015550641469644</v>
      </c>
    </row>
    <row r="14" spans="1:14" x14ac:dyDescent="0.25">
      <c r="A14" s="43" t="s">
        <v>26</v>
      </c>
      <c r="B14" s="8" t="s">
        <v>1</v>
      </c>
      <c r="C14" s="50">
        <f>FBiH!C13</f>
        <v>404</v>
      </c>
      <c r="D14" s="32">
        <f t="shared" si="0"/>
        <v>1.392143349414197</v>
      </c>
      <c r="E14" s="50">
        <f>FBiH!E13</f>
        <v>939089</v>
      </c>
      <c r="F14" s="32">
        <f t="shared" si="1"/>
        <v>1.6273743688571738</v>
      </c>
      <c r="G14" s="50">
        <f>FBiH!G13</f>
        <v>0</v>
      </c>
      <c r="H14" s="20">
        <f t="shared" si="2"/>
        <v>0</v>
      </c>
      <c r="I14" s="50">
        <f>FBiH!I13</f>
        <v>0</v>
      </c>
      <c r="J14" s="32">
        <f t="shared" si="3"/>
        <v>0</v>
      </c>
      <c r="K14" s="50">
        <f>FBiH!K13</f>
        <v>404</v>
      </c>
      <c r="L14" s="20">
        <f t="shared" si="4"/>
        <v>1.2416633371238897</v>
      </c>
      <c r="M14" s="50">
        <f>FBiH!M13</f>
        <v>939089</v>
      </c>
      <c r="N14" s="32">
        <f t="shared" si="5"/>
        <v>1.2123161218106395</v>
      </c>
    </row>
    <row r="15" spans="1:14" x14ac:dyDescent="0.25">
      <c r="A15" s="43" t="s">
        <v>27</v>
      </c>
      <c r="B15" s="8" t="s">
        <v>20</v>
      </c>
      <c r="C15" s="50">
        <f>FBiH!C14</f>
        <v>1816</v>
      </c>
      <c r="D15" s="32">
        <f t="shared" si="0"/>
        <v>6.2577532736044104</v>
      </c>
      <c r="E15" s="50">
        <f>FBiH!E14</f>
        <v>3933190</v>
      </c>
      <c r="F15" s="32">
        <f t="shared" si="1"/>
        <v>6.8159382059052422</v>
      </c>
      <c r="G15" s="50">
        <f>FBiH!G14</f>
        <v>0</v>
      </c>
      <c r="H15" s="20">
        <f t="shared" si="2"/>
        <v>0</v>
      </c>
      <c r="I15" s="50">
        <f>FBiH!I14</f>
        <v>0</v>
      </c>
      <c r="J15" s="32">
        <f t="shared" si="3"/>
        <v>0</v>
      </c>
      <c r="K15" s="50">
        <f>FBiH!K14</f>
        <v>1816</v>
      </c>
      <c r="L15" s="20">
        <f t="shared" si="4"/>
        <v>5.5813381688539199</v>
      </c>
      <c r="M15" s="50">
        <f>FBiH!M14</f>
        <v>3933190</v>
      </c>
      <c r="N15" s="32">
        <f t="shared" si="5"/>
        <v>5.0775481846176334</v>
      </c>
    </row>
    <row r="16" spans="1:14" x14ac:dyDescent="0.25">
      <c r="A16" s="43" t="s">
        <v>28</v>
      </c>
      <c r="B16" s="8" t="s">
        <v>2</v>
      </c>
      <c r="C16" s="50">
        <f>FBiH!C15</f>
        <v>1863</v>
      </c>
      <c r="D16" s="32">
        <f t="shared" si="0"/>
        <v>6.4197105444521023</v>
      </c>
      <c r="E16" s="50">
        <f>FBiH!E15</f>
        <v>4077696</v>
      </c>
      <c r="F16" s="32">
        <f t="shared" si="1"/>
        <v>7.0663568143077198</v>
      </c>
      <c r="G16" s="50">
        <f>FBiH!G15</f>
        <v>222</v>
      </c>
      <c r="H16" s="20">
        <f t="shared" si="2"/>
        <v>6.3121978959340357</v>
      </c>
      <c r="I16" s="50">
        <f>FBiH!I15</f>
        <v>1554547</v>
      </c>
      <c r="J16" s="32">
        <f t="shared" si="3"/>
        <v>7.8684901980405435</v>
      </c>
      <c r="K16" s="50">
        <f>FBiH!K15</f>
        <v>2085</v>
      </c>
      <c r="L16" s="20">
        <f t="shared" si="4"/>
        <v>6.4080892522359161</v>
      </c>
      <c r="M16" s="50">
        <f>FBiH!M15</f>
        <v>5632243</v>
      </c>
      <c r="N16" s="32">
        <f t="shared" si="5"/>
        <v>7.270939166420991</v>
      </c>
    </row>
    <row r="17" spans="1:14" x14ac:dyDescent="0.25">
      <c r="A17" s="43" t="s">
        <v>29</v>
      </c>
      <c r="B17" s="8" t="s">
        <v>10</v>
      </c>
      <c r="C17" s="50">
        <f>RS!C12</f>
        <v>787</v>
      </c>
      <c r="D17" s="32">
        <f t="shared" si="0"/>
        <v>2.7119228118538938</v>
      </c>
      <c r="E17" s="50">
        <f>RS!E12</f>
        <v>1897891.65</v>
      </c>
      <c r="F17" s="32">
        <f t="shared" si="1"/>
        <v>3.2889110894473794</v>
      </c>
      <c r="G17" s="50">
        <f>RS!G12</f>
        <v>0</v>
      </c>
      <c r="H17" s="20">
        <f t="shared" si="2"/>
        <v>0</v>
      </c>
      <c r="I17" s="50">
        <f>RS!I12</f>
        <v>0</v>
      </c>
      <c r="J17" s="32">
        <f t="shared" si="3"/>
        <v>0</v>
      </c>
      <c r="K17" s="50">
        <f>RS!K12</f>
        <v>787</v>
      </c>
      <c r="L17" s="20">
        <f t="shared" si="4"/>
        <v>2.4187847681101515</v>
      </c>
      <c r="M17" s="50">
        <f>RS!M12</f>
        <v>1897891.65</v>
      </c>
      <c r="N17" s="32">
        <f t="shared" si="5"/>
        <v>2.4500815628175765</v>
      </c>
    </row>
    <row r="18" spans="1:14" x14ac:dyDescent="0.25">
      <c r="A18" s="43" t="s">
        <v>30</v>
      </c>
      <c r="B18" s="8" t="s">
        <v>11</v>
      </c>
      <c r="C18" s="50">
        <f>RS!C13</f>
        <v>1094</v>
      </c>
      <c r="D18" s="32">
        <f t="shared" si="0"/>
        <v>3.7698139214334945</v>
      </c>
      <c r="E18" s="50">
        <f>RS!E13</f>
        <v>2666451.1</v>
      </c>
      <c r="F18" s="32">
        <f t="shared" si="1"/>
        <v>4.6207698907675603</v>
      </c>
      <c r="G18" s="50">
        <f>RS!G13</f>
        <v>0</v>
      </c>
      <c r="H18" s="20">
        <f t="shared" si="2"/>
        <v>0</v>
      </c>
      <c r="I18" s="50">
        <f>RS!I13</f>
        <v>0</v>
      </c>
      <c r="J18" s="32">
        <f t="shared" si="3"/>
        <v>0</v>
      </c>
      <c r="K18" s="50">
        <f>RS!K13</f>
        <v>1094</v>
      </c>
      <c r="L18" s="20">
        <f t="shared" si="4"/>
        <v>3.3623259673602357</v>
      </c>
      <c r="M18" s="50">
        <f>RS!M13</f>
        <v>2666451.1</v>
      </c>
      <c r="N18" s="32">
        <f t="shared" si="5"/>
        <v>3.4422527114572885</v>
      </c>
    </row>
    <row r="19" spans="1:14" x14ac:dyDescent="0.25">
      <c r="A19" s="43" t="s">
        <v>31</v>
      </c>
      <c r="B19" s="8" t="s">
        <v>3</v>
      </c>
      <c r="C19" s="50">
        <f>FBiH!C16</f>
        <v>2872</v>
      </c>
      <c r="D19" s="32">
        <f t="shared" si="0"/>
        <v>9.8966230186078565</v>
      </c>
      <c r="E19" s="50">
        <f>FBiH!E16</f>
        <v>6279536</v>
      </c>
      <c r="F19" s="32">
        <f t="shared" si="1"/>
        <v>10.881988751562313</v>
      </c>
      <c r="G19" s="50">
        <f>FBiH!G16</f>
        <v>0</v>
      </c>
      <c r="H19" s="20">
        <f t="shared" si="2"/>
        <v>0</v>
      </c>
      <c r="I19" s="50">
        <f>FBiH!I16</f>
        <v>0</v>
      </c>
      <c r="J19" s="32">
        <f t="shared" si="3"/>
        <v>0</v>
      </c>
      <c r="K19" s="50">
        <f>FBiH!K16</f>
        <v>2872</v>
      </c>
      <c r="L19" s="20">
        <f t="shared" si="4"/>
        <v>8.8268740203460681</v>
      </c>
      <c r="M19" s="50">
        <f>FBiH!M16</f>
        <v>6279536</v>
      </c>
      <c r="N19" s="32">
        <f t="shared" si="5"/>
        <v>8.1065614976751892</v>
      </c>
    </row>
    <row r="20" spans="1:14" x14ac:dyDescent="0.25">
      <c r="A20" s="43" t="s">
        <v>32</v>
      </c>
      <c r="B20" s="8" t="s">
        <v>19</v>
      </c>
      <c r="C20" s="50">
        <f>RS!C14</f>
        <v>342</v>
      </c>
      <c r="D20" s="32">
        <f t="shared" si="0"/>
        <v>1.1784975878704342</v>
      </c>
      <c r="E20" s="50">
        <f>RS!E14</f>
        <v>794245.74</v>
      </c>
      <c r="F20" s="32">
        <f t="shared" si="1"/>
        <v>1.3763713128894055</v>
      </c>
      <c r="G20" s="50">
        <f>RS!G14</f>
        <v>0</v>
      </c>
      <c r="H20" s="20">
        <f t="shared" si="2"/>
        <v>0</v>
      </c>
      <c r="I20" s="50">
        <f>RS!I14</f>
        <v>0</v>
      </c>
      <c r="J20" s="32">
        <f t="shared" si="3"/>
        <v>0</v>
      </c>
      <c r="K20" s="50">
        <f>RS!K14</f>
        <v>342</v>
      </c>
      <c r="L20" s="20">
        <f t="shared" si="4"/>
        <v>1.0511110428127979</v>
      </c>
      <c r="M20" s="50">
        <f>RS!M14</f>
        <v>794245.74</v>
      </c>
      <c r="N20" s="32">
        <f t="shared" si="5"/>
        <v>1.0253308422113574</v>
      </c>
    </row>
    <row r="21" spans="1:14" x14ac:dyDescent="0.25">
      <c r="A21" s="43" t="s">
        <v>33</v>
      </c>
      <c r="B21" s="8" t="s">
        <v>57</v>
      </c>
      <c r="C21" s="50">
        <f>RS!C15</f>
        <v>318</v>
      </c>
      <c r="D21" s="32">
        <f t="shared" si="0"/>
        <v>1.0957960027567195</v>
      </c>
      <c r="E21" s="50">
        <f>RS!E15</f>
        <v>1067825.6499999999</v>
      </c>
      <c r="F21" s="32">
        <f t="shared" si="1"/>
        <v>1.8504658165714338</v>
      </c>
      <c r="G21" s="50">
        <f>RS!G15</f>
        <v>375</v>
      </c>
      <c r="H21" s="20">
        <f t="shared" si="2"/>
        <v>10.662496445834519</v>
      </c>
      <c r="I21" s="50">
        <f>RS!I15</f>
        <v>2009842.91</v>
      </c>
      <c r="J21" s="32">
        <f t="shared" si="3"/>
        <v>10.173014541815901</v>
      </c>
      <c r="K21" s="50">
        <f>RS!K15</f>
        <v>693</v>
      </c>
      <c r="L21" s="20">
        <f t="shared" si="4"/>
        <v>2.1298829025417221</v>
      </c>
      <c r="M21" s="50">
        <f>RS!M15</f>
        <v>3077668.5599999996</v>
      </c>
      <c r="N21" s="32">
        <f t="shared" si="5"/>
        <v>3.973113531175144</v>
      </c>
    </row>
    <row r="22" spans="1:14" x14ac:dyDescent="0.25">
      <c r="A22" s="43" t="s">
        <v>34</v>
      </c>
      <c r="B22" s="8" t="s">
        <v>4</v>
      </c>
      <c r="C22" s="50">
        <f>FBiH!C17</f>
        <v>708</v>
      </c>
      <c r="D22" s="32">
        <f t="shared" si="0"/>
        <v>2.439696760854583</v>
      </c>
      <c r="E22" s="50">
        <f>FBiH!E17</f>
        <v>2575745</v>
      </c>
      <c r="F22" s="32">
        <f t="shared" si="1"/>
        <v>4.4635826782254089</v>
      </c>
      <c r="G22" s="50">
        <f>FBiH!G17</f>
        <v>474</v>
      </c>
      <c r="H22" s="20">
        <f t="shared" si="2"/>
        <v>13.477395507534832</v>
      </c>
      <c r="I22" s="50">
        <f>FBiH!I17</f>
        <v>4657635</v>
      </c>
      <c r="J22" s="32">
        <f t="shared" si="3"/>
        <v>23.575070643441833</v>
      </c>
      <c r="K22" s="50">
        <f>FBiH!K17</f>
        <v>1182</v>
      </c>
      <c r="L22" s="20">
        <f t="shared" si="4"/>
        <v>3.6327872883179153</v>
      </c>
      <c r="M22" s="50">
        <f>FBiH!M17</f>
        <v>7233380</v>
      </c>
      <c r="N22" s="32">
        <f t="shared" si="5"/>
        <v>9.3379255738089189</v>
      </c>
    </row>
    <row r="23" spans="1:14" x14ac:dyDescent="0.25">
      <c r="A23" s="43" t="s">
        <v>35</v>
      </c>
      <c r="B23" s="8" t="s">
        <v>14</v>
      </c>
      <c r="C23" s="50">
        <f>RS!C16</f>
        <v>162</v>
      </c>
      <c r="D23" s="32">
        <f t="shared" si="0"/>
        <v>0.55823569951757401</v>
      </c>
      <c r="E23" s="50">
        <f>RS!E16</f>
        <v>593548.93999999994</v>
      </c>
      <c r="F23" s="32">
        <f t="shared" si="1"/>
        <v>1.0285780491714251</v>
      </c>
      <c r="G23" s="50">
        <f>RS!G16</f>
        <v>0</v>
      </c>
      <c r="H23" s="32">
        <f t="shared" si="2"/>
        <v>0</v>
      </c>
      <c r="I23" s="50">
        <f>RS!I16</f>
        <v>0</v>
      </c>
      <c r="J23" s="32">
        <f t="shared" si="3"/>
        <v>0</v>
      </c>
      <c r="K23" s="50">
        <f>RS!K16</f>
        <v>162</v>
      </c>
      <c r="L23" s="32">
        <f t="shared" si="4"/>
        <v>0.49789470449027257</v>
      </c>
      <c r="M23" s="50">
        <f>RS!M16</f>
        <v>593548.93999999994</v>
      </c>
      <c r="N23" s="32">
        <f t="shared" si="5"/>
        <v>0.7662414840825692</v>
      </c>
    </row>
    <row r="24" spans="1:14" x14ac:dyDescent="0.25">
      <c r="A24" s="43" t="s">
        <v>36</v>
      </c>
      <c r="B24" s="8" t="s">
        <v>15</v>
      </c>
      <c r="C24" s="50">
        <f>RS!C17</f>
        <v>450</v>
      </c>
      <c r="D24" s="32">
        <f t="shared" ref="D24:D35" si="6">C24/C$36*100</f>
        <v>1.5506547208821502</v>
      </c>
      <c r="E24" s="50">
        <f>RS!E17</f>
        <v>946448.07</v>
      </c>
      <c r="F24" s="32">
        <f t="shared" ref="F24:F35" si="7">E24/E$36*100</f>
        <v>1.6401271131621604</v>
      </c>
      <c r="G24" s="50">
        <f>RS!G17</f>
        <v>0</v>
      </c>
      <c r="H24" s="32">
        <f t="shared" ref="H24:H35" si="8">G24/G$36*100</f>
        <v>0</v>
      </c>
      <c r="I24" s="50">
        <f>RS!I17</f>
        <v>0</v>
      </c>
      <c r="J24" s="32">
        <f t="shared" ref="J24:J35" si="9">I24/I$36*100</f>
        <v>0</v>
      </c>
      <c r="K24" s="50">
        <f>RS!K17</f>
        <v>450</v>
      </c>
      <c r="L24" s="32">
        <f t="shared" ref="L24:L35" si="10">K24/K$36*100</f>
        <v>1.3830408458063128</v>
      </c>
      <c r="M24" s="50">
        <f>RS!M17</f>
        <v>946448.07</v>
      </c>
      <c r="N24" s="32">
        <f t="shared" ref="N24:N35" si="11">M24/M$36*100</f>
        <v>1.2218163067798307</v>
      </c>
    </row>
    <row r="25" spans="1:14" x14ac:dyDescent="0.25">
      <c r="A25" s="43" t="s">
        <v>37</v>
      </c>
      <c r="B25" s="8" t="s">
        <v>16</v>
      </c>
      <c r="C25" s="50">
        <f>RS!C18</f>
        <v>342</v>
      </c>
      <c r="D25" s="32">
        <f t="shared" si="6"/>
        <v>1.1784975878704342</v>
      </c>
      <c r="E25" s="50">
        <f>RS!E18</f>
        <v>1019126.07</v>
      </c>
      <c r="F25" s="32">
        <f t="shared" si="7"/>
        <v>1.766072912101134</v>
      </c>
      <c r="G25" s="50">
        <f>RS!G18</f>
        <v>0</v>
      </c>
      <c r="H25" s="32">
        <f t="shared" si="8"/>
        <v>0</v>
      </c>
      <c r="I25" s="50">
        <f>RS!I18</f>
        <v>0</v>
      </c>
      <c r="J25" s="32">
        <f t="shared" si="9"/>
        <v>0</v>
      </c>
      <c r="K25" s="50">
        <f>RS!K18</f>
        <v>342</v>
      </c>
      <c r="L25" s="32">
        <f t="shared" si="10"/>
        <v>1.0511110428127979</v>
      </c>
      <c r="M25" s="50">
        <f>RS!M18</f>
        <v>1019126.07</v>
      </c>
      <c r="N25" s="32">
        <f t="shared" si="11"/>
        <v>1.3156399072063651</v>
      </c>
    </row>
    <row r="26" spans="1:14" x14ac:dyDescent="0.25">
      <c r="A26" s="43" t="s">
        <v>38</v>
      </c>
      <c r="B26" s="8" t="s">
        <v>8</v>
      </c>
      <c r="C26" s="50">
        <f>RS!C19</f>
        <v>736</v>
      </c>
      <c r="D26" s="32">
        <f t="shared" si="6"/>
        <v>2.5361819434872501</v>
      </c>
      <c r="E26" s="50">
        <f>RS!E19</f>
        <v>1544506.5</v>
      </c>
      <c r="F26" s="32">
        <f t="shared" si="7"/>
        <v>2.6765197874038589</v>
      </c>
      <c r="G26" s="50">
        <f>RS!G19</f>
        <v>0</v>
      </c>
      <c r="H26" s="32">
        <f t="shared" si="8"/>
        <v>0</v>
      </c>
      <c r="I26" s="50">
        <f>RS!I19</f>
        <v>0</v>
      </c>
      <c r="J26" s="32">
        <f t="shared" si="9"/>
        <v>0</v>
      </c>
      <c r="K26" s="50">
        <f>RS!K19</f>
        <v>736</v>
      </c>
      <c r="L26" s="32">
        <f t="shared" si="10"/>
        <v>2.2620401389187696</v>
      </c>
      <c r="M26" s="50">
        <f>RS!M19</f>
        <v>1544506.5</v>
      </c>
      <c r="N26" s="32">
        <f t="shared" si="11"/>
        <v>1.9938793130271193</v>
      </c>
    </row>
    <row r="27" spans="1:14" x14ac:dyDescent="0.25">
      <c r="A27" s="43" t="s">
        <v>39</v>
      </c>
      <c r="B27" s="8" t="s">
        <v>12</v>
      </c>
      <c r="C27" s="50">
        <f>RS!C20</f>
        <v>279</v>
      </c>
      <c r="D27" s="32">
        <f t="shared" si="6"/>
        <v>0.96140592694693316</v>
      </c>
      <c r="E27" s="50">
        <f>RS!E20</f>
        <v>625341.66999999993</v>
      </c>
      <c r="F27" s="32">
        <f t="shared" si="7"/>
        <v>1.0836725864495709</v>
      </c>
      <c r="G27" s="50">
        <f>RS!G20</f>
        <v>0</v>
      </c>
      <c r="H27" s="32">
        <f t="shared" si="8"/>
        <v>0</v>
      </c>
      <c r="I27" s="50">
        <f>RS!I20</f>
        <v>0</v>
      </c>
      <c r="J27" s="32">
        <f t="shared" si="9"/>
        <v>0</v>
      </c>
      <c r="K27" s="50">
        <f>RS!K20</f>
        <v>279</v>
      </c>
      <c r="L27" s="32">
        <f t="shared" si="10"/>
        <v>0.85748532439991387</v>
      </c>
      <c r="M27" s="50">
        <f>RS!M20</f>
        <v>625341.66999999993</v>
      </c>
      <c r="N27" s="32">
        <f t="shared" si="11"/>
        <v>0.8072842810223404</v>
      </c>
    </row>
    <row r="28" spans="1:14" x14ac:dyDescent="0.25">
      <c r="A28" s="43" t="s">
        <v>40</v>
      </c>
      <c r="B28" s="8" t="s">
        <v>52</v>
      </c>
      <c r="C28" s="50">
        <f>RS!C21</f>
        <v>279</v>
      </c>
      <c r="D28" s="32">
        <f t="shared" si="6"/>
        <v>0.96140592694693316</v>
      </c>
      <c r="E28" s="50">
        <f>RS!E21</f>
        <v>660607.55000000005</v>
      </c>
      <c r="F28" s="32">
        <f t="shared" si="7"/>
        <v>1.1447858453709221</v>
      </c>
      <c r="G28" s="50">
        <f>RS!G21</f>
        <v>0</v>
      </c>
      <c r="H28" s="32">
        <f t="shared" si="8"/>
        <v>0</v>
      </c>
      <c r="I28" s="50">
        <f>RS!I21</f>
        <v>0</v>
      </c>
      <c r="J28" s="32">
        <f t="shared" si="9"/>
        <v>0</v>
      </c>
      <c r="K28" s="50">
        <f>RS!K21</f>
        <v>279</v>
      </c>
      <c r="L28" s="32">
        <f t="shared" si="10"/>
        <v>0.85748532439991387</v>
      </c>
      <c r="M28" s="50">
        <f>RS!M21</f>
        <v>660607.55000000005</v>
      </c>
      <c r="N28" s="32">
        <f t="shared" si="11"/>
        <v>0.8528107379117722</v>
      </c>
    </row>
    <row r="29" spans="1:14" x14ac:dyDescent="0.25">
      <c r="A29" s="43" t="s">
        <v>41</v>
      </c>
      <c r="B29" s="8" t="s">
        <v>5</v>
      </c>
      <c r="C29" s="50">
        <f>FBiH!C18</f>
        <v>2968</v>
      </c>
      <c r="D29" s="32">
        <f t="shared" si="6"/>
        <v>10.227429359062716</v>
      </c>
      <c r="E29" s="50">
        <f>FBiH!E18</f>
        <v>6564819</v>
      </c>
      <c r="F29" s="32">
        <f t="shared" si="7"/>
        <v>11.376363876891949</v>
      </c>
      <c r="G29" s="50">
        <f>FBiH!G18</f>
        <v>189</v>
      </c>
      <c r="H29" s="32">
        <f t="shared" si="8"/>
        <v>5.3738982087005969</v>
      </c>
      <c r="I29" s="50">
        <f>FBiH!I18</f>
        <v>779871</v>
      </c>
      <c r="J29" s="32">
        <f t="shared" si="9"/>
        <v>3.9473925968375854</v>
      </c>
      <c r="K29" s="50">
        <f>FBiH!K18</f>
        <v>3157</v>
      </c>
      <c r="L29" s="32">
        <f t="shared" si="10"/>
        <v>9.7027998893567329</v>
      </c>
      <c r="M29" s="50">
        <f>FBiH!M18</f>
        <v>7344690</v>
      </c>
      <c r="N29" s="32">
        <f t="shared" si="11"/>
        <v>9.4816211207898142</v>
      </c>
    </row>
    <row r="30" spans="1:14" x14ac:dyDescent="0.25">
      <c r="A30" s="43" t="s">
        <v>42</v>
      </c>
      <c r="B30" s="8" t="s">
        <v>18</v>
      </c>
      <c r="C30" s="50">
        <f>RS!C22</f>
        <v>98</v>
      </c>
      <c r="D30" s="32">
        <f t="shared" si="6"/>
        <v>0.33769813921433495</v>
      </c>
      <c r="E30" s="50">
        <f>RS!E22</f>
        <v>217777.18</v>
      </c>
      <c r="F30" s="32">
        <f t="shared" si="7"/>
        <v>0.37739234604387351</v>
      </c>
      <c r="G30" s="50">
        <f>RS!G22</f>
        <v>0</v>
      </c>
      <c r="H30" s="32">
        <f t="shared" si="8"/>
        <v>0</v>
      </c>
      <c r="I30" s="50">
        <f>RS!I22</f>
        <v>0</v>
      </c>
      <c r="J30" s="32">
        <f t="shared" si="9"/>
        <v>0</v>
      </c>
      <c r="K30" s="50">
        <f>RS!K22</f>
        <v>98</v>
      </c>
      <c r="L30" s="32">
        <f t="shared" si="10"/>
        <v>0.30119556197559705</v>
      </c>
      <c r="M30" s="50">
        <f>RS!M22</f>
        <v>217777.18</v>
      </c>
      <c r="N30" s="32">
        <f t="shared" si="11"/>
        <v>0.28113925972560377</v>
      </c>
    </row>
    <row r="31" spans="1:14" x14ac:dyDescent="0.25">
      <c r="A31" s="43" t="s">
        <v>43</v>
      </c>
      <c r="B31" s="8" t="s">
        <v>17</v>
      </c>
      <c r="C31" s="50">
        <f>RS!C23</f>
        <v>414</v>
      </c>
      <c r="D31" s="32">
        <f t="shared" si="6"/>
        <v>1.4266023432115782</v>
      </c>
      <c r="E31" s="50">
        <f>RS!E23</f>
        <v>841267.13</v>
      </c>
      <c r="F31" s="32">
        <f t="shared" si="7"/>
        <v>1.4578560335857793</v>
      </c>
      <c r="G31" s="50">
        <f>RS!G23</f>
        <v>0</v>
      </c>
      <c r="H31" s="32">
        <f t="shared" si="8"/>
        <v>0</v>
      </c>
      <c r="I31" s="50">
        <f>RS!I23</f>
        <v>0</v>
      </c>
      <c r="J31" s="32">
        <f t="shared" si="9"/>
        <v>0</v>
      </c>
      <c r="K31" s="50">
        <f>RS!K23</f>
        <v>414</v>
      </c>
      <c r="L31" s="32">
        <f t="shared" si="10"/>
        <v>1.2723975781418078</v>
      </c>
      <c r="M31" s="50">
        <f>RS!M23</f>
        <v>841267.13</v>
      </c>
      <c r="N31" s="32">
        <f t="shared" si="11"/>
        <v>1.086033064436243</v>
      </c>
    </row>
    <row r="32" spans="1:14" x14ac:dyDescent="0.25">
      <c r="A32" s="43" t="s">
        <v>44</v>
      </c>
      <c r="B32" s="8" t="s">
        <v>6</v>
      </c>
      <c r="C32" s="50">
        <f>FBiH!C19</f>
        <v>1577</v>
      </c>
      <c r="D32" s="32">
        <f t="shared" si="6"/>
        <v>5.4341833218470015</v>
      </c>
      <c r="E32" s="50">
        <f>FBiH!E19</f>
        <v>2585235</v>
      </c>
      <c r="F32" s="32">
        <f t="shared" si="7"/>
        <v>4.4800281724868203</v>
      </c>
      <c r="G32" s="50">
        <f>FBiH!G19</f>
        <v>1014</v>
      </c>
      <c r="H32" s="32">
        <f t="shared" si="8"/>
        <v>28.831390389536537</v>
      </c>
      <c r="I32" s="50">
        <f>FBiH!I19</f>
        <v>1686691</v>
      </c>
      <c r="J32" s="32">
        <f t="shared" si="9"/>
        <v>8.53734985215835</v>
      </c>
      <c r="K32" s="50">
        <f>FBiH!K19</f>
        <v>2591</v>
      </c>
      <c r="L32" s="32">
        <f t="shared" si="10"/>
        <v>7.9632418477425704</v>
      </c>
      <c r="M32" s="50">
        <f>FBiH!M19</f>
        <v>4271926</v>
      </c>
      <c r="N32" s="32">
        <f t="shared" si="11"/>
        <v>5.5148391270497656</v>
      </c>
    </row>
    <row r="33" spans="1:14" x14ac:dyDescent="0.25">
      <c r="A33" s="43" t="s">
        <v>45</v>
      </c>
      <c r="B33" s="8" t="s">
        <v>7</v>
      </c>
      <c r="C33" s="50">
        <f>FBiH!C20</f>
        <v>2403</v>
      </c>
      <c r="D33" s="32">
        <f t="shared" si="6"/>
        <v>8.280496209510682</v>
      </c>
      <c r="E33" s="50">
        <f>FBiH!E20</f>
        <v>2783886</v>
      </c>
      <c r="F33" s="32">
        <f t="shared" si="7"/>
        <v>4.8242762104766665</v>
      </c>
      <c r="G33" s="50">
        <f>FBiH!G20</f>
        <v>523</v>
      </c>
      <c r="H33" s="32">
        <f t="shared" si="8"/>
        <v>14.870628376457207</v>
      </c>
      <c r="I33" s="50">
        <f>FBiH!I20</f>
        <v>5020829</v>
      </c>
      <c r="J33" s="32">
        <f t="shared" si="9"/>
        <v>25.413412249702137</v>
      </c>
      <c r="K33" s="50">
        <f>FBiH!K20</f>
        <v>2926</v>
      </c>
      <c r="L33" s="32">
        <f t="shared" si="10"/>
        <v>8.9928389218428251</v>
      </c>
      <c r="M33" s="50">
        <f>FBiH!M20</f>
        <v>7804715</v>
      </c>
      <c r="N33" s="32">
        <f t="shared" si="11"/>
        <v>10.075489991510203</v>
      </c>
    </row>
    <row r="34" spans="1:14" x14ac:dyDescent="0.25">
      <c r="A34" s="43" t="s">
        <v>46</v>
      </c>
      <c r="B34" s="8" t="s">
        <v>56</v>
      </c>
      <c r="C34" s="50">
        <f>FBiH!C21</f>
        <v>18</v>
      </c>
      <c r="D34" s="32">
        <f t="shared" si="6"/>
        <v>6.202618883528601E-2</v>
      </c>
      <c r="E34" s="50">
        <f>FBiH!E21</f>
        <v>12694</v>
      </c>
      <c r="F34" s="32">
        <f t="shared" si="7"/>
        <v>2.1997798119531762E-2</v>
      </c>
      <c r="G34" s="50">
        <f>FBiH!G21</f>
        <v>391</v>
      </c>
      <c r="H34" s="32">
        <f t="shared" si="8"/>
        <v>11.117429627523459</v>
      </c>
      <c r="I34" s="50">
        <f>FBiH!I21</f>
        <v>2849911</v>
      </c>
      <c r="J34" s="32">
        <f t="shared" si="9"/>
        <v>14.425100539763628</v>
      </c>
      <c r="K34" s="50">
        <f>FBiH!K21</f>
        <v>409</v>
      </c>
      <c r="L34" s="32">
        <f t="shared" si="10"/>
        <v>1.2570304576328488</v>
      </c>
      <c r="M34" s="50">
        <f>FBiH!M21</f>
        <v>2862605</v>
      </c>
      <c r="N34" s="32">
        <f t="shared" si="11"/>
        <v>3.6954774168111286</v>
      </c>
    </row>
    <row r="35" spans="1:14" x14ac:dyDescent="0.25">
      <c r="A35" s="43" t="s">
        <v>47</v>
      </c>
      <c r="B35" s="8" t="s">
        <v>22</v>
      </c>
      <c r="C35" s="50">
        <f>RS!C24</f>
        <v>1048</v>
      </c>
      <c r="D35" s="32">
        <f t="shared" si="6"/>
        <v>3.6113025499655409</v>
      </c>
      <c r="E35" s="50">
        <f>RS!E24</f>
        <v>2589490.94</v>
      </c>
      <c r="F35" s="32">
        <f t="shared" si="7"/>
        <v>4.4874034134612053</v>
      </c>
      <c r="G35" s="50">
        <f>RS!G24</f>
        <v>105</v>
      </c>
      <c r="H35" s="32">
        <f t="shared" si="8"/>
        <v>2.9854990048336654</v>
      </c>
      <c r="I35" s="50">
        <f>RS!I24</f>
        <v>477302.08999999997</v>
      </c>
      <c r="J35" s="32">
        <f t="shared" si="9"/>
        <v>2.4159107551391275</v>
      </c>
      <c r="K35" s="50">
        <f>RS!K24</f>
        <v>1153</v>
      </c>
      <c r="L35" s="32">
        <f t="shared" si="10"/>
        <v>3.5436579893659523</v>
      </c>
      <c r="M35" s="50">
        <f>RS!M24</f>
        <v>3066793.03</v>
      </c>
      <c r="N35" s="32">
        <f t="shared" si="11"/>
        <v>3.9590737752497365</v>
      </c>
    </row>
    <row r="36" spans="1:14" ht="15.75" thickBot="1" x14ac:dyDescent="0.3">
      <c r="A36" s="57"/>
      <c r="B36" s="58" t="s">
        <v>51</v>
      </c>
      <c r="C36" s="64">
        <f>SUM(C11:C35)</f>
        <v>29020</v>
      </c>
      <c r="D36" s="59">
        <f t="shared" ref="D36:N36" si="12">SUM(D11:D23)</f>
        <v>63.432115782219157</v>
      </c>
      <c r="E36" s="64">
        <f>SUM(E11:E35)</f>
        <v>57705775.509999998</v>
      </c>
      <c r="F36" s="59">
        <f t="shared" si="12"/>
        <v>64.663503904446529</v>
      </c>
      <c r="G36" s="64">
        <f>SUM(G11:G35)</f>
        <v>3517</v>
      </c>
      <c r="H36" s="59">
        <f t="shared" si="12"/>
        <v>36.821154392948536</v>
      </c>
      <c r="I36" s="64">
        <f>SUM(I11:I35)</f>
        <v>19756611</v>
      </c>
      <c r="J36" s="60">
        <f t="shared" si="12"/>
        <v>45.260834006399172</v>
      </c>
      <c r="K36" s="64">
        <f>SUM(K11:K35)</f>
        <v>32537</v>
      </c>
      <c r="L36" s="59">
        <f t="shared" si="12"/>
        <v>60.555675077603958</v>
      </c>
      <c r="M36" s="66">
        <f>SUM(M11:M35)</f>
        <v>77462386.510000005</v>
      </c>
      <c r="N36" s="60">
        <f t="shared" si="12"/>
        <v>59.714895698480071</v>
      </c>
    </row>
    <row r="39" spans="1:14" x14ac:dyDescent="0.25">
      <c r="B39" s="44"/>
    </row>
    <row r="40" spans="1:14" x14ac:dyDescent="0.25">
      <c r="C40" s="12"/>
      <c r="D40" s="12"/>
      <c r="H40" s="13"/>
      <c r="I40" s="13"/>
    </row>
    <row r="41" spans="1:14" x14ac:dyDescent="0.25">
      <c r="C41" s="37"/>
    </row>
    <row r="42" spans="1:14" x14ac:dyDescent="0.25">
      <c r="B42" s="46"/>
      <c r="C42" s="9"/>
    </row>
    <row r="43" spans="1:14" x14ac:dyDescent="0.25">
      <c r="B43" s="46"/>
    </row>
    <row r="44" spans="1:14" x14ac:dyDescent="0.25">
      <c r="B44" s="46"/>
      <c r="C44" s="9"/>
      <c r="E44" s="38"/>
      <c r="F44" s="38"/>
    </row>
    <row r="45" spans="1:14" x14ac:dyDescent="0.25">
      <c r="B45" s="46"/>
      <c r="C45" s="9"/>
      <c r="D45" s="19"/>
      <c r="I45" s="9"/>
    </row>
    <row r="46" spans="1:14" x14ac:dyDescent="0.25">
      <c r="B46" s="46"/>
      <c r="C46" s="9"/>
      <c r="I46" s="9"/>
    </row>
    <row r="47" spans="1:14" x14ac:dyDescent="0.25">
      <c r="B47" s="46"/>
    </row>
    <row r="48" spans="1:14" x14ac:dyDescent="0.25">
      <c r="B48" s="46"/>
      <c r="C48" s="47"/>
      <c r="D48" s="47"/>
      <c r="E48" s="47"/>
      <c r="F48" s="47"/>
    </row>
    <row r="49" spans="2:6" x14ac:dyDescent="0.25">
      <c r="B49" s="46"/>
      <c r="C49" s="47"/>
      <c r="D49" s="47"/>
      <c r="E49" s="47"/>
      <c r="F49" s="47"/>
    </row>
    <row r="50" spans="2:6" x14ac:dyDescent="0.25">
      <c r="B50" s="46"/>
      <c r="C50" s="47"/>
      <c r="D50" s="48"/>
      <c r="E50" s="47"/>
      <c r="F50" s="47"/>
    </row>
    <row r="51" spans="2:6" x14ac:dyDescent="0.25">
      <c r="B51" s="46"/>
      <c r="C51" s="47"/>
      <c r="D51" s="47"/>
      <c r="E51" s="47"/>
      <c r="F51" s="47"/>
    </row>
    <row r="52" spans="2:6" x14ac:dyDescent="0.25">
      <c r="B52" s="46"/>
      <c r="C52" s="47"/>
      <c r="D52" s="47"/>
      <c r="E52" s="47"/>
      <c r="F52" s="47"/>
    </row>
    <row r="53" spans="2:6" x14ac:dyDescent="0.25">
      <c r="B53" s="46"/>
      <c r="C53" s="47"/>
      <c r="D53" s="47"/>
      <c r="E53" s="47"/>
      <c r="F53" s="47"/>
    </row>
    <row r="54" spans="2:6" x14ac:dyDescent="0.25">
      <c r="B54" s="46"/>
      <c r="C54" s="47"/>
      <c r="D54" s="47"/>
      <c r="E54" s="47"/>
      <c r="F54" s="47"/>
    </row>
    <row r="55" spans="2:6" x14ac:dyDescent="0.25">
      <c r="B55" s="46"/>
      <c r="C55" s="47"/>
      <c r="D55" s="47"/>
      <c r="E55" s="47"/>
      <c r="F55" s="47"/>
    </row>
    <row r="56" spans="2:6" x14ac:dyDescent="0.25">
      <c r="B56" s="46"/>
      <c r="C56" s="47"/>
      <c r="D56" s="47"/>
      <c r="E56" s="47"/>
      <c r="F56" s="47"/>
    </row>
    <row r="57" spans="2:6" x14ac:dyDescent="0.25">
      <c r="B57" s="46"/>
      <c r="C57" s="47"/>
      <c r="D57" s="47"/>
      <c r="E57" s="47"/>
      <c r="F57" s="47"/>
    </row>
    <row r="58" spans="2:6" x14ac:dyDescent="0.25">
      <c r="B58" s="46"/>
      <c r="C58" s="47"/>
      <c r="D58" s="47"/>
      <c r="E58" s="47"/>
      <c r="F58" s="47"/>
    </row>
    <row r="59" spans="2:6" x14ac:dyDescent="0.25">
      <c r="B59" s="46"/>
      <c r="C59" s="47"/>
      <c r="D59" s="47"/>
      <c r="E59" s="47"/>
      <c r="F59" s="47"/>
    </row>
    <row r="60" spans="2:6" x14ac:dyDescent="0.25">
      <c r="B60" s="46"/>
      <c r="C60" s="47"/>
      <c r="D60" s="47"/>
      <c r="E60" s="47"/>
      <c r="F60" s="47"/>
    </row>
    <row r="61" spans="2:6" x14ac:dyDescent="0.25">
      <c r="B61" s="46"/>
      <c r="C61" s="47"/>
      <c r="D61" s="47"/>
      <c r="E61" s="47"/>
      <c r="F61" s="47"/>
    </row>
    <row r="62" spans="2:6" x14ac:dyDescent="0.25">
      <c r="B62" s="46"/>
      <c r="C62" s="47"/>
      <c r="D62" s="47"/>
      <c r="E62" s="47"/>
      <c r="F62" s="47"/>
    </row>
    <row r="63" spans="2:6" x14ac:dyDescent="0.25">
      <c r="B63" s="46"/>
      <c r="C63" s="47"/>
      <c r="D63" s="47"/>
      <c r="E63" s="47"/>
      <c r="F63" s="47"/>
    </row>
    <row r="64" spans="2:6" x14ac:dyDescent="0.25">
      <c r="B64" s="46"/>
      <c r="C64" s="47"/>
      <c r="D64" s="47"/>
      <c r="E64" s="47"/>
      <c r="F64" s="47"/>
    </row>
    <row r="65" spans="2:6" x14ac:dyDescent="0.25">
      <c r="B65" s="46"/>
      <c r="C65" s="47"/>
      <c r="D65" s="47"/>
      <c r="E65" s="47"/>
      <c r="F65" s="47"/>
    </row>
    <row r="66" spans="2:6" x14ac:dyDescent="0.25">
      <c r="B66" s="46"/>
      <c r="C66" s="47"/>
      <c r="D66" s="47"/>
      <c r="E66" s="47"/>
      <c r="F66" s="47"/>
    </row>
    <row r="67" spans="2:6" x14ac:dyDescent="0.25">
      <c r="B67" s="46"/>
      <c r="C67" s="47"/>
      <c r="D67" s="47"/>
      <c r="E67" s="47"/>
      <c r="F67" s="47"/>
    </row>
    <row r="68" spans="2:6" x14ac:dyDescent="0.25">
      <c r="B68" s="46"/>
      <c r="C68" s="47"/>
      <c r="D68" s="47"/>
      <c r="E68" s="47"/>
      <c r="F68" s="47"/>
    </row>
    <row r="69" spans="2:6" x14ac:dyDescent="0.25">
      <c r="B69" s="46"/>
      <c r="C69" s="47"/>
      <c r="D69" s="47"/>
      <c r="E69" s="47"/>
      <c r="F69" s="47"/>
    </row>
    <row r="70" spans="2:6" x14ac:dyDescent="0.25">
      <c r="B70" s="46"/>
      <c r="C70" s="47"/>
      <c r="D70" s="47"/>
      <c r="E70" s="47"/>
      <c r="F70" s="47"/>
    </row>
    <row r="71" spans="2:6" x14ac:dyDescent="0.25">
      <c r="B71" s="46"/>
      <c r="C71" s="47"/>
      <c r="D71" s="47"/>
      <c r="E71" s="47"/>
      <c r="F71" s="47"/>
    </row>
    <row r="72" spans="2:6" x14ac:dyDescent="0.25">
      <c r="B72" s="46"/>
      <c r="C72" s="47"/>
      <c r="D72" s="47"/>
      <c r="E72" s="47"/>
      <c r="F72" s="47"/>
    </row>
    <row r="73" spans="2:6" x14ac:dyDescent="0.25">
      <c r="B73" s="46"/>
      <c r="C73" s="47"/>
      <c r="D73" s="47"/>
      <c r="E73" s="47"/>
      <c r="F73" s="47"/>
    </row>
    <row r="74" spans="2:6" x14ac:dyDescent="0.25">
      <c r="B74" s="46"/>
      <c r="C74" s="47"/>
      <c r="D74" s="47"/>
      <c r="E74" s="47"/>
      <c r="F74" s="47"/>
    </row>
    <row r="75" spans="2:6" x14ac:dyDescent="0.25">
      <c r="E75" s="45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osiguranja&amp;RKvartalno izvješće</oddHeader>
    <oddFooter>&amp;CU izvješće su uključeni podatci zaključno s 31.03.2021.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showGridLines="0" showRuler="0" view="pageLayout" zoomScale="70" zoomScaleNormal="65" zoomScalePageLayoutView="70" workbookViewId="0">
      <selection activeCell="M22" sqref="M22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9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1" t="s">
        <v>59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40"/>
      <c r="K7" s="3"/>
      <c r="L7" s="3"/>
    </row>
    <row r="8" spans="1:14" ht="19.5" customHeight="1" x14ac:dyDescent="0.25">
      <c r="A8" s="4"/>
      <c r="B8" s="69" t="s">
        <v>61</v>
      </c>
      <c r="C8" s="74" t="s">
        <v>53</v>
      </c>
      <c r="D8" s="74"/>
      <c r="E8" s="75"/>
      <c r="F8" s="75"/>
      <c r="G8" s="74" t="s">
        <v>54</v>
      </c>
      <c r="H8" s="74"/>
      <c r="I8" s="74"/>
      <c r="J8" s="74"/>
      <c r="K8" s="74" t="s">
        <v>55</v>
      </c>
      <c r="L8" s="74"/>
      <c r="M8" s="74"/>
      <c r="N8" s="76"/>
    </row>
    <row r="9" spans="1:14" ht="19.5" customHeight="1" x14ac:dyDescent="0.25">
      <c r="A9" s="5"/>
      <c r="B9" s="70"/>
      <c r="C9" s="72" t="s">
        <v>48</v>
      </c>
      <c r="D9" s="72"/>
      <c r="E9" s="72" t="s">
        <v>21</v>
      </c>
      <c r="F9" s="72"/>
      <c r="G9" s="72" t="s">
        <v>48</v>
      </c>
      <c r="H9" s="72"/>
      <c r="I9" s="72" t="s">
        <v>21</v>
      </c>
      <c r="J9" s="72"/>
      <c r="K9" s="72" t="s">
        <v>48</v>
      </c>
      <c r="L9" s="72"/>
      <c r="M9" s="72" t="s">
        <v>21</v>
      </c>
      <c r="N9" s="73"/>
    </row>
    <row r="10" spans="1:14" ht="18.75" customHeight="1" thickBot="1" x14ac:dyDescent="0.3">
      <c r="A10" s="6"/>
      <c r="B10" s="71"/>
      <c r="C10" s="49" t="s">
        <v>62</v>
      </c>
      <c r="D10" s="55" t="s">
        <v>49</v>
      </c>
      <c r="E10" s="49" t="s">
        <v>62</v>
      </c>
      <c r="F10" s="7" t="s">
        <v>49</v>
      </c>
      <c r="G10" s="49" t="s">
        <v>62</v>
      </c>
      <c r="H10" s="55" t="s">
        <v>49</v>
      </c>
      <c r="I10" s="49" t="s">
        <v>62</v>
      </c>
      <c r="J10" s="7" t="s">
        <v>49</v>
      </c>
      <c r="K10" s="49" t="s">
        <v>62</v>
      </c>
      <c r="L10" s="55" t="s">
        <v>49</v>
      </c>
      <c r="M10" s="49" t="s">
        <v>62</v>
      </c>
      <c r="N10" s="11" t="s">
        <v>49</v>
      </c>
    </row>
    <row r="11" spans="1:14" x14ac:dyDescent="0.25">
      <c r="A11" s="43" t="s">
        <v>23</v>
      </c>
      <c r="B11" s="8" t="s">
        <v>50</v>
      </c>
      <c r="C11" s="51">
        <v>4413</v>
      </c>
      <c r="D11" s="32">
        <f t="shared" ref="D11:D21" si="0">C11/C$22*100</f>
        <v>19.895405978089357</v>
      </c>
      <c r="E11" s="52">
        <v>6503294</v>
      </c>
      <c r="F11" s="32">
        <f t="shared" ref="F11:F21" si="1">E11/E$22*100</f>
        <v>15.982223989479685</v>
      </c>
      <c r="G11" s="52">
        <v>224</v>
      </c>
      <c r="H11" s="20">
        <f t="shared" ref="H11:H21" si="2">G11/G$22*100</f>
        <v>7.3756997036549228</v>
      </c>
      <c r="I11" s="52">
        <v>719982</v>
      </c>
      <c r="J11" s="32">
        <f t="shared" ref="J11:J21" si="3">I11/I$22*100</f>
        <v>4.1691040128281909</v>
      </c>
      <c r="K11" s="52">
        <f t="shared" ref="K11:K21" si="4">C11+G11</f>
        <v>4637</v>
      </c>
      <c r="L11" s="20">
        <f t="shared" ref="L11:L21" si="5">K11/K$22*100</f>
        <v>18.387659608216353</v>
      </c>
      <c r="M11" s="52">
        <f>E11+I11</f>
        <v>7223276</v>
      </c>
      <c r="N11" s="32">
        <f t="shared" ref="N11:N21" si="6">M11/M$22*100</f>
        <v>12.462462858819769</v>
      </c>
    </row>
    <row r="12" spans="1:14" x14ac:dyDescent="0.25">
      <c r="A12" s="43" t="s">
        <v>24</v>
      </c>
      <c r="B12" s="8" t="s">
        <v>0</v>
      </c>
      <c r="C12" s="50">
        <v>3139</v>
      </c>
      <c r="D12" s="32">
        <f t="shared" si="0"/>
        <v>14.151751499030702</v>
      </c>
      <c r="E12" s="52">
        <v>4435611</v>
      </c>
      <c r="F12" s="32">
        <f t="shared" si="1"/>
        <v>10.900772521156197</v>
      </c>
      <c r="G12" s="52">
        <v>0</v>
      </c>
      <c r="H12" s="20">
        <f t="shared" si="2"/>
        <v>0</v>
      </c>
      <c r="I12" s="52">
        <v>0</v>
      </c>
      <c r="J12" s="32">
        <f t="shared" si="3"/>
        <v>0</v>
      </c>
      <c r="K12" s="52">
        <f t="shared" si="4"/>
        <v>3139</v>
      </c>
      <c r="L12" s="20">
        <f t="shared" si="5"/>
        <v>12.447458164802919</v>
      </c>
      <c r="M12" s="52">
        <f t="shared" ref="M12:M21" si="7">E12+I12</f>
        <v>4435611</v>
      </c>
      <c r="N12" s="32">
        <f t="shared" si="6"/>
        <v>7.6528485611891917</v>
      </c>
    </row>
    <row r="13" spans="1:14" x14ac:dyDescent="0.25">
      <c r="A13" s="43" t="s">
        <v>25</v>
      </c>
      <c r="B13" s="8" t="s">
        <v>1</v>
      </c>
      <c r="C13" s="50">
        <v>404</v>
      </c>
      <c r="D13" s="32">
        <f t="shared" si="0"/>
        <v>1.8213786574094948</v>
      </c>
      <c r="E13" s="52">
        <v>939089</v>
      </c>
      <c r="F13" s="32">
        <f t="shared" si="1"/>
        <v>2.3078659436366382</v>
      </c>
      <c r="G13" s="52">
        <v>0</v>
      </c>
      <c r="H13" s="20">
        <f t="shared" si="2"/>
        <v>0</v>
      </c>
      <c r="I13" s="54">
        <v>0</v>
      </c>
      <c r="J13" s="32">
        <f t="shared" si="3"/>
        <v>0</v>
      </c>
      <c r="K13" s="52">
        <f t="shared" si="4"/>
        <v>404</v>
      </c>
      <c r="L13" s="20">
        <f t="shared" si="5"/>
        <v>1.6020302958204458</v>
      </c>
      <c r="M13" s="52">
        <f t="shared" si="7"/>
        <v>939089</v>
      </c>
      <c r="N13" s="32">
        <f t="shared" si="6"/>
        <v>1.6202290738476832</v>
      </c>
    </row>
    <row r="14" spans="1:14" x14ac:dyDescent="0.25">
      <c r="A14" s="43" t="s">
        <v>26</v>
      </c>
      <c r="B14" s="8" t="s">
        <v>20</v>
      </c>
      <c r="C14" s="50">
        <v>1816</v>
      </c>
      <c r="D14" s="32">
        <f t="shared" si="0"/>
        <v>8.1871872323159458</v>
      </c>
      <c r="E14" s="52">
        <v>3933190</v>
      </c>
      <c r="F14" s="32">
        <f t="shared" si="1"/>
        <v>9.6660436346844545</v>
      </c>
      <c r="G14" s="52">
        <v>0</v>
      </c>
      <c r="H14" s="20">
        <f t="shared" si="2"/>
        <v>0</v>
      </c>
      <c r="I14" s="52">
        <v>0</v>
      </c>
      <c r="J14" s="32">
        <f t="shared" si="3"/>
        <v>0</v>
      </c>
      <c r="K14" s="52">
        <f t="shared" si="4"/>
        <v>1816</v>
      </c>
      <c r="L14" s="20">
        <f t="shared" si="5"/>
        <v>7.2012054881433887</v>
      </c>
      <c r="M14" s="52">
        <f t="shared" si="7"/>
        <v>3933190</v>
      </c>
      <c r="N14" s="32">
        <f t="shared" si="6"/>
        <v>6.7860115398721206</v>
      </c>
    </row>
    <row r="15" spans="1:14" x14ac:dyDescent="0.25">
      <c r="A15" s="43" t="s">
        <v>27</v>
      </c>
      <c r="B15" s="8" t="s">
        <v>2</v>
      </c>
      <c r="C15" s="50">
        <v>1863</v>
      </c>
      <c r="D15" s="32">
        <f t="shared" si="0"/>
        <v>8.3990802939452678</v>
      </c>
      <c r="E15" s="52">
        <v>4077696</v>
      </c>
      <c r="F15" s="32">
        <f t="shared" si="1"/>
        <v>10.021175550883191</v>
      </c>
      <c r="G15" s="52">
        <v>222</v>
      </c>
      <c r="H15" s="20">
        <f t="shared" si="2"/>
        <v>7.3098452420151467</v>
      </c>
      <c r="I15" s="54">
        <v>1554547</v>
      </c>
      <c r="J15" s="32">
        <f t="shared" si="3"/>
        <v>9.0017085647002624</v>
      </c>
      <c r="K15" s="52">
        <f t="shared" si="4"/>
        <v>2085</v>
      </c>
      <c r="L15" s="20">
        <f t="shared" si="5"/>
        <v>8.2679038781822509</v>
      </c>
      <c r="M15" s="52">
        <f t="shared" si="7"/>
        <v>5632243</v>
      </c>
      <c r="N15" s="32">
        <f t="shared" si="6"/>
        <v>9.7174217348676191</v>
      </c>
    </row>
    <row r="16" spans="1:14" x14ac:dyDescent="0.25">
      <c r="A16" s="43" t="s">
        <v>28</v>
      </c>
      <c r="B16" s="8" t="s">
        <v>3</v>
      </c>
      <c r="C16" s="50">
        <v>2872</v>
      </c>
      <c r="D16" s="32">
        <f t="shared" si="0"/>
        <v>12.948018574455617</v>
      </c>
      <c r="E16" s="52">
        <v>6279536</v>
      </c>
      <c r="F16" s="32">
        <f t="shared" si="1"/>
        <v>15.432325664809449</v>
      </c>
      <c r="G16" s="52">
        <v>0</v>
      </c>
      <c r="H16" s="20">
        <f t="shared" si="2"/>
        <v>0</v>
      </c>
      <c r="I16" s="52">
        <v>0</v>
      </c>
      <c r="J16" s="32">
        <f t="shared" si="3"/>
        <v>0</v>
      </c>
      <c r="K16" s="52">
        <f t="shared" si="4"/>
        <v>2872</v>
      </c>
      <c r="L16" s="20">
        <f t="shared" si="5"/>
        <v>11.388690617812673</v>
      </c>
      <c r="M16" s="52">
        <f t="shared" si="7"/>
        <v>6279536</v>
      </c>
      <c r="N16" s="32">
        <f t="shared" si="6"/>
        <v>10.834209321452159</v>
      </c>
    </row>
    <row r="17" spans="1:20" x14ac:dyDescent="0.25">
      <c r="A17" s="43" t="s">
        <v>29</v>
      </c>
      <c r="B17" s="8" t="s">
        <v>4</v>
      </c>
      <c r="C17" s="51">
        <v>708</v>
      </c>
      <c r="D17" s="32">
        <f t="shared" si="0"/>
        <v>3.1919210134800058</v>
      </c>
      <c r="E17" s="52">
        <v>2575745</v>
      </c>
      <c r="F17" s="32">
        <f t="shared" si="1"/>
        <v>6.3300434410288613</v>
      </c>
      <c r="G17" s="52">
        <v>474</v>
      </c>
      <c r="H17" s="20">
        <f t="shared" si="2"/>
        <v>15.607507408626933</v>
      </c>
      <c r="I17" s="52">
        <v>4657635</v>
      </c>
      <c r="J17" s="32">
        <f t="shared" si="3"/>
        <v>26.97034754867348</v>
      </c>
      <c r="K17" s="52">
        <f t="shared" si="4"/>
        <v>1182</v>
      </c>
      <c r="L17" s="20">
        <f t="shared" si="5"/>
        <v>4.6871282417320961</v>
      </c>
      <c r="M17" s="52">
        <f t="shared" si="7"/>
        <v>7233380</v>
      </c>
      <c r="N17" s="32">
        <f t="shared" si="6"/>
        <v>12.4798954925341</v>
      </c>
    </row>
    <row r="18" spans="1:20" x14ac:dyDescent="0.25">
      <c r="A18" s="43" t="s">
        <v>30</v>
      </c>
      <c r="B18" s="8" t="s">
        <v>5</v>
      </c>
      <c r="C18" s="50">
        <v>2968</v>
      </c>
      <c r="D18" s="32">
        <f t="shared" si="0"/>
        <v>13.38082142374104</v>
      </c>
      <c r="E18" s="52">
        <v>6564819</v>
      </c>
      <c r="F18" s="32">
        <f t="shared" si="1"/>
        <v>16.133425262396571</v>
      </c>
      <c r="G18" s="52">
        <v>189</v>
      </c>
      <c r="H18" s="20">
        <f t="shared" si="2"/>
        <v>6.2232466249588416</v>
      </c>
      <c r="I18" s="52">
        <v>779871</v>
      </c>
      <c r="J18" s="32">
        <f t="shared" si="3"/>
        <v>4.5158952801435781</v>
      </c>
      <c r="K18" s="52">
        <f t="shared" si="4"/>
        <v>3157</v>
      </c>
      <c r="L18" s="20">
        <f t="shared" si="5"/>
        <v>12.518835752240461</v>
      </c>
      <c r="M18" s="52">
        <f t="shared" si="7"/>
        <v>7344690</v>
      </c>
      <c r="N18" s="32">
        <f t="shared" si="6"/>
        <v>12.671940866518872</v>
      </c>
    </row>
    <row r="19" spans="1:20" x14ac:dyDescent="0.25">
      <c r="A19" s="43" t="s">
        <v>31</v>
      </c>
      <c r="B19" s="8" t="s">
        <v>6</v>
      </c>
      <c r="C19" s="50">
        <v>1577</v>
      </c>
      <c r="D19" s="32">
        <f t="shared" si="0"/>
        <v>7.1096884721157743</v>
      </c>
      <c r="E19" s="52">
        <v>2585235</v>
      </c>
      <c r="F19" s="32">
        <f t="shared" si="1"/>
        <v>6.3533656690659397</v>
      </c>
      <c r="G19" s="52">
        <v>1014</v>
      </c>
      <c r="H19" s="20">
        <f t="shared" si="2"/>
        <v>33.38821205136648</v>
      </c>
      <c r="I19" s="52">
        <v>1686691</v>
      </c>
      <c r="J19" s="32">
        <f t="shared" si="3"/>
        <v>9.7668972509051528</v>
      </c>
      <c r="K19" s="52">
        <f t="shared" si="4"/>
        <v>2591</v>
      </c>
      <c r="L19" s="20">
        <f t="shared" si="5"/>
        <v>10.274407169482117</v>
      </c>
      <c r="M19" s="52">
        <f t="shared" si="7"/>
        <v>4271926</v>
      </c>
      <c r="N19" s="32">
        <f t="shared" si="6"/>
        <v>7.3704395499530273</v>
      </c>
    </row>
    <row r="20" spans="1:20" x14ac:dyDescent="0.25">
      <c r="A20" s="43" t="s">
        <v>32</v>
      </c>
      <c r="B20" s="8" t="s">
        <v>7</v>
      </c>
      <c r="C20" s="50">
        <v>2403</v>
      </c>
      <c r="D20" s="32">
        <f t="shared" si="0"/>
        <v>10.833596321175781</v>
      </c>
      <c r="E20" s="52">
        <v>2783886</v>
      </c>
      <c r="F20" s="32">
        <f t="shared" si="1"/>
        <v>6.8415620781063629</v>
      </c>
      <c r="G20" s="52">
        <v>523</v>
      </c>
      <c r="H20" s="20">
        <f t="shared" si="2"/>
        <v>17.220941718801448</v>
      </c>
      <c r="I20" s="52">
        <v>5020829</v>
      </c>
      <c r="J20" s="32">
        <f t="shared" si="3"/>
        <v>29.073446741202076</v>
      </c>
      <c r="K20" s="52">
        <f t="shared" si="4"/>
        <v>2926</v>
      </c>
      <c r="L20" s="20">
        <f t="shared" si="5"/>
        <v>11.602823380125308</v>
      </c>
      <c r="M20" s="52">
        <f t="shared" si="7"/>
        <v>7804715</v>
      </c>
      <c r="N20" s="32">
        <f t="shared" si="6"/>
        <v>13.465631219293508</v>
      </c>
    </row>
    <row r="21" spans="1:20" x14ac:dyDescent="0.25">
      <c r="A21" s="43" t="s">
        <v>33</v>
      </c>
      <c r="B21" s="8" t="s">
        <v>56</v>
      </c>
      <c r="C21" s="50">
        <v>18</v>
      </c>
      <c r="D21" s="32">
        <f t="shared" si="0"/>
        <v>8.1150534241017092E-2</v>
      </c>
      <c r="E21" s="21">
        <v>12694</v>
      </c>
      <c r="F21" s="32">
        <f t="shared" si="1"/>
        <v>3.1196244752652289E-2</v>
      </c>
      <c r="G21" s="52">
        <v>391</v>
      </c>
      <c r="H21" s="20">
        <f t="shared" si="2"/>
        <v>12.874547250576226</v>
      </c>
      <c r="I21" s="52">
        <v>2849911</v>
      </c>
      <c r="J21" s="32">
        <f t="shared" si="3"/>
        <v>16.502600601547261</v>
      </c>
      <c r="K21" s="52">
        <f t="shared" si="4"/>
        <v>409</v>
      </c>
      <c r="L21" s="20">
        <f t="shared" si="5"/>
        <v>1.6218574034419859</v>
      </c>
      <c r="M21" s="52">
        <f t="shared" si="7"/>
        <v>2862605</v>
      </c>
      <c r="N21" s="32">
        <f t="shared" si="6"/>
        <v>4.93890978165195</v>
      </c>
    </row>
    <row r="22" spans="1:20" ht="15.75" thickBot="1" x14ac:dyDescent="0.3">
      <c r="A22" s="57"/>
      <c r="B22" s="58" t="s">
        <v>51</v>
      </c>
      <c r="C22" s="64">
        <f>SUM(C11:C21)</f>
        <v>22181</v>
      </c>
      <c r="D22" s="59">
        <f t="shared" ref="D22:N22" si="8">SUM(D11:D21)</f>
        <v>100.00000000000001</v>
      </c>
      <c r="E22" s="64">
        <f t="shared" si="8"/>
        <v>40690795</v>
      </c>
      <c r="F22" s="59">
        <f t="shared" si="8"/>
        <v>100</v>
      </c>
      <c r="G22" s="64">
        <f>SUM(G11:G21)</f>
        <v>3037</v>
      </c>
      <c r="H22" s="59">
        <f t="shared" si="8"/>
        <v>100</v>
      </c>
      <c r="I22" s="64">
        <f>SUM(I11:I21)</f>
        <v>17269466</v>
      </c>
      <c r="J22" s="60">
        <f t="shared" si="8"/>
        <v>99.999999999999986</v>
      </c>
      <c r="K22" s="64">
        <f t="shared" si="8"/>
        <v>25218</v>
      </c>
      <c r="L22" s="59">
        <f t="shared" si="8"/>
        <v>100</v>
      </c>
      <c r="M22" s="66">
        <f>SUM(M11:M21)</f>
        <v>57960261</v>
      </c>
      <c r="N22" s="60">
        <f t="shared" si="8"/>
        <v>100</v>
      </c>
    </row>
    <row r="23" spans="1:20" x14ac:dyDescent="0.25">
      <c r="M23" s="9"/>
    </row>
    <row r="25" spans="1:20" x14ac:dyDescent="0.25">
      <c r="B25" t="s">
        <v>63</v>
      </c>
      <c r="C25" s="22"/>
      <c r="D25" s="22"/>
      <c r="E25" s="14"/>
      <c r="F25" s="14"/>
      <c r="G25" s="14"/>
      <c r="H25" s="23"/>
      <c r="I25" s="23"/>
      <c r="J25" s="41"/>
      <c r="K25" s="24"/>
      <c r="L25" s="14"/>
      <c r="M25" s="23"/>
      <c r="N25" s="23"/>
      <c r="O25" s="14"/>
      <c r="P25" s="14"/>
      <c r="Q25" s="14"/>
      <c r="R25" s="23"/>
      <c r="S25" s="23"/>
      <c r="T25" s="14"/>
    </row>
    <row r="26" spans="1:20" x14ac:dyDescent="0.25">
      <c r="B26" s="25"/>
      <c r="C26" s="14"/>
      <c r="D26" s="26"/>
      <c r="E26" s="27"/>
      <c r="F26" s="14"/>
      <c r="G26" s="14"/>
      <c r="H26" s="14"/>
      <c r="I26" s="14"/>
      <c r="J26" s="41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51"/>
      <c r="D27" s="15"/>
      <c r="E27" s="52"/>
      <c r="F27" s="17"/>
      <c r="G27" s="14"/>
      <c r="H27" s="28"/>
      <c r="I27" s="28"/>
      <c r="J27" s="42"/>
      <c r="K27" s="16"/>
      <c r="L27" s="17"/>
      <c r="M27" s="14"/>
      <c r="N27" s="14"/>
      <c r="O27" s="14"/>
      <c r="P27" s="14"/>
      <c r="Q27" s="14"/>
      <c r="R27" s="26"/>
      <c r="S27" s="26"/>
      <c r="T27" s="14"/>
    </row>
    <row r="28" spans="1:20" x14ac:dyDescent="0.25">
      <c r="B28" s="18"/>
      <c r="C28" s="50"/>
      <c r="D28" s="15"/>
      <c r="E28" s="52"/>
      <c r="F28" s="17"/>
      <c r="G28" s="14"/>
      <c r="H28" s="14"/>
      <c r="I28" s="15"/>
      <c r="J28" s="41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50"/>
      <c r="D29" s="15"/>
      <c r="E29" s="52"/>
      <c r="F29" s="17"/>
      <c r="G29" s="14"/>
      <c r="H29" s="25"/>
      <c r="I29" s="15"/>
      <c r="J29" s="41"/>
      <c r="K29" s="16"/>
      <c r="L29" s="17"/>
      <c r="M29" s="14"/>
      <c r="N29" s="14"/>
      <c r="O29" s="14"/>
      <c r="P29" s="14"/>
      <c r="Q29" s="14"/>
      <c r="R29" s="14"/>
      <c r="S29" s="29"/>
      <c r="T29" s="27"/>
    </row>
    <row r="30" spans="1:20" x14ac:dyDescent="0.25">
      <c r="B30" s="18"/>
      <c r="C30" s="50"/>
      <c r="D30" s="15"/>
      <c r="E30" s="52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50"/>
      <c r="D31" s="15"/>
      <c r="E31" s="52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50"/>
      <c r="D32" s="15"/>
      <c r="E32" s="52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1"/>
      <c r="D33" s="15"/>
      <c r="E33" s="52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50"/>
      <c r="D34" s="15"/>
      <c r="E34" s="52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50"/>
      <c r="D35" s="15"/>
      <c r="E35" s="52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50"/>
      <c r="D36" s="15"/>
      <c r="E36" s="52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50"/>
      <c r="D37" s="15"/>
      <c r="E37" s="21"/>
      <c r="F37" s="17"/>
      <c r="G37" s="14"/>
      <c r="H37" s="18"/>
      <c r="I37" s="15"/>
      <c r="J37" s="41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1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1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4"/>
      <c r="D40" s="14"/>
      <c r="E40" s="27"/>
      <c r="F40" s="14"/>
      <c r="G40" s="14"/>
      <c r="H40" s="30"/>
      <c r="I40" s="15"/>
      <c r="J40" s="41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1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1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1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1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1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1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1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1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12:E15 L27:L29 K41:L47 R26:T26 F27:F39 E38:E39 E28:E3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31.03.2021.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5"/>
  <sheetViews>
    <sheetView showGridLines="0" showRuler="0" view="pageLayout" zoomScale="70" zoomScaleNormal="70" zoomScalePageLayoutView="70" workbookViewId="0">
      <selection activeCell="M25" sqref="M2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1" t="s">
        <v>60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9" t="s">
        <v>61</v>
      </c>
      <c r="C8" s="74" t="s">
        <v>53</v>
      </c>
      <c r="D8" s="74"/>
      <c r="E8" s="75"/>
      <c r="F8" s="75"/>
      <c r="G8" s="74" t="s">
        <v>54</v>
      </c>
      <c r="H8" s="74"/>
      <c r="I8" s="74"/>
      <c r="J8" s="74"/>
      <c r="K8" s="74" t="s">
        <v>55</v>
      </c>
      <c r="L8" s="74"/>
      <c r="M8" s="74"/>
      <c r="N8" s="76"/>
    </row>
    <row r="9" spans="1:14" ht="19.5" customHeight="1" x14ac:dyDescent="0.25">
      <c r="A9" s="5"/>
      <c r="B9" s="70"/>
      <c r="C9" s="72" t="s">
        <v>48</v>
      </c>
      <c r="D9" s="72"/>
      <c r="E9" s="72" t="s">
        <v>21</v>
      </c>
      <c r="F9" s="72"/>
      <c r="G9" s="72" t="s">
        <v>48</v>
      </c>
      <c r="H9" s="72"/>
      <c r="I9" s="72" t="s">
        <v>21</v>
      </c>
      <c r="J9" s="72"/>
      <c r="K9" s="72" t="s">
        <v>48</v>
      </c>
      <c r="L9" s="72"/>
      <c r="M9" s="72" t="s">
        <v>21</v>
      </c>
      <c r="N9" s="73"/>
    </row>
    <row r="10" spans="1:14" ht="18.75" customHeight="1" thickBot="1" x14ac:dyDescent="0.3">
      <c r="A10" s="6"/>
      <c r="B10" s="71"/>
      <c r="C10" s="49" t="s">
        <v>62</v>
      </c>
      <c r="D10" s="55" t="s">
        <v>49</v>
      </c>
      <c r="E10" s="63" t="s">
        <v>62</v>
      </c>
      <c r="F10" s="7" t="s">
        <v>49</v>
      </c>
      <c r="G10" s="49" t="s">
        <v>62</v>
      </c>
      <c r="H10" s="55" t="s">
        <v>49</v>
      </c>
      <c r="I10" s="49" t="s">
        <v>62</v>
      </c>
      <c r="J10" s="7" t="s">
        <v>49</v>
      </c>
      <c r="K10" s="49" t="s">
        <v>62</v>
      </c>
      <c r="L10" s="55" t="s">
        <v>49</v>
      </c>
      <c r="M10" s="49" t="s">
        <v>62</v>
      </c>
      <c r="N10" s="11" t="s">
        <v>49</v>
      </c>
    </row>
    <row r="11" spans="1:14" x14ac:dyDescent="0.25">
      <c r="A11" s="56" t="s">
        <v>23</v>
      </c>
      <c r="B11" s="10" t="s">
        <v>9</v>
      </c>
      <c r="C11" s="51">
        <v>490</v>
      </c>
      <c r="D11" s="32">
        <f>C11/C$25*100</f>
        <v>7.1647901740020474</v>
      </c>
      <c r="E11" s="52">
        <v>1550452.32</v>
      </c>
      <c r="F11" s="32">
        <f t="shared" ref="F11:F24" si="0">E11/E$25*100</f>
        <v>9.1122779664000912</v>
      </c>
      <c r="G11" s="52">
        <v>0</v>
      </c>
      <c r="H11" s="20">
        <f t="shared" ref="H11:H24" si="1">G11/G$25*100</f>
        <v>0</v>
      </c>
      <c r="I11" s="65">
        <v>0</v>
      </c>
      <c r="J11" s="32">
        <f t="shared" ref="J11:J24" si="2">I11/I$25*100</f>
        <v>0</v>
      </c>
      <c r="K11" s="52">
        <f>C11+G11</f>
        <v>490</v>
      </c>
      <c r="L11" s="20">
        <f t="shared" ref="L11:L24" si="3">K11/K$25*100</f>
        <v>6.6949036753654863</v>
      </c>
      <c r="M11" s="52">
        <f t="shared" ref="M11:M24" si="4">E11+I11</f>
        <v>1550452.32</v>
      </c>
      <c r="N11" s="32">
        <f t="shared" ref="N11:N24" si="5">M11/M$25*100</f>
        <v>7.950170965749261</v>
      </c>
    </row>
    <row r="12" spans="1:14" x14ac:dyDescent="0.25">
      <c r="A12" s="56" t="s">
        <v>24</v>
      </c>
      <c r="B12" s="10" t="s">
        <v>10</v>
      </c>
      <c r="C12" s="50">
        <v>787</v>
      </c>
      <c r="D12" s="32">
        <f t="shared" ref="D12:D24" si="6">C12/C$25*100</f>
        <v>11.507530340693084</v>
      </c>
      <c r="E12" s="52">
        <v>1897891.65</v>
      </c>
      <c r="F12" s="32">
        <f t="shared" si="0"/>
        <v>11.154239341529518</v>
      </c>
      <c r="G12" s="52">
        <v>0</v>
      </c>
      <c r="H12" s="20">
        <f t="shared" si="1"/>
        <v>0</v>
      </c>
      <c r="I12" s="65">
        <v>0</v>
      </c>
      <c r="J12" s="32">
        <f t="shared" si="2"/>
        <v>0</v>
      </c>
      <c r="K12" s="52">
        <f t="shared" ref="K12:K24" si="7">C12+G12</f>
        <v>787</v>
      </c>
      <c r="L12" s="20">
        <f t="shared" si="3"/>
        <v>10.752835086760486</v>
      </c>
      <c r="M12" s="52">
        <f t="shared" si="4"/>
        <v>1897891.65</v>
      </c>
      <c r="N12" s="32">
        <f t="shared" si="5"/>
        <v>9.7317169301716788</v>
      </c>
    </row>
    <row r="13" spans="1:14" x14ac:dyDescent="0.25">
      <c r="A13" s="56" t="s">
        <v>25</v>
      </c>
      <c r="B13" s="10" t="s">
        <v>11</v>
      </c>
      <c r="C13" s="50">
        <v>1094</v>
      </c>
      <c r="D13" s="32">
        <f t="shared" si="6"/>
        <v>15.996490715016815</v>
      </c>
      <c r="E13" s="52">
        <v>2666451.1</v>
      </c>
      <c r="F13" s="32">
        <f t="shared" si="0"/>
        <v>15.671196910468868</v>
      </c>
      <c r="G13" s="52">
        <v>0</v>
      </c>
      <c r="H13" s="20">
        <f t="shared" si="1"/>
        <v>0</v>
      </c>
      <c r="I13" s="65">
        <v>0</v>
      </c>
      <c r="J13" s="32">
        <f t="shared" si="2"/>
        <v>0</v>
      </c>
      <c r="K13" s="52">
        <f t="shared" si="7"/>
        <v>1094</v>
      </c>
      <c r="L13" s="20">
        <f t="shared" si="3"/>
        <v>14.947397185407842</v>
      </c>
      <c r="M13" s="52">
        <f t="shared" si="4"/>
        <v>2666451.1</v>
      </c>
      <c r="N13" s="32">
        <f t="shared" si="5"/>
        <v>13.672617882767385</v>
      </c>
    </row>
    <row r="14" spans="1:14" x14ac:dyDescent="0.25">
      <c r="A14" s="56" t="s">
        <v>26</v>
      </c>
      <c r="B14" s="10" t="s">
        <v>19</v>
      </c>
      <c r="C14" s="50">
        <v>342</v>
      </c>
      <c r="D14" s="32">
        <f t="shared" si="6"/>
        <v>5.0007311010381628</v>
      </c>
      <c r="E14" s="52">
        <v>794245.74</v>
      </c>
      <c r="F14" s="32">
        <f t="shared" si="0"/>
        <v>4.667920363077747</v>
      </c>
      <c r="G14" s="52">
        <v>0</v>
      </c>
      <c r="H14" s="20">
        <f t="shared" si="1"/>
        <v>0</v>
      </c>
      <c r="I14" s="65">
        <v>0</v>
      </c>
      <c r="J14" s="32">
        <f t="shared" si="2"/>
        <v>0</v>
      </c>
      <c r="K14" s="52">
        <f t="shared" si="7"/>
        <v>342</v>
      </c>
      <c r="L14" s="20">
        <f t="shared" si="3"/>
        <v>4.6727695040306045</v>
      </c>
      <c r="M14" s="52">
        <f t="shared" si="4"/>
        <v>794245.74</v>
      </c>
      <c r="N14" s="32">
        <f t="shared" si="5"/>
        <v>4.0726111602180941</v>
      </c>
    </row>
    <row r="15" spans="1:14" x14ac:dyDescent="0.25">
      <c r="A15" s="56" t="s">
        <v>27</v>
      </c>
      <c r="B15" s="10" t="s">
        <v>13</v>
      </c>
      <c r="C15" s="50">
        <v>318</v>
      </c>
      <c r="D15" s="32">
        <f t="shared" si="6"/>
        <v>4.6498026027196957</v>
      </c>
      <c r="E15" s="52">
        <v>1067825.6499999999</v>
      </c>
      <c r="F15" s="32">
        <f t="shared" si="0"/>
        <v>6.2757970799462282</v>
      </c>
      <c r="G15" s="52">
        <v>375</v>
      </c>
      <c r="H15" s="20">
        <f t="shared" si="1"/>
        <v>78.125</v>
      </c>
      <c r="I15" s="65">
        <v>2009842.91</v>
      </c>
      <c r="J15" s="32">
        <f t="shared" si="2"/>
        <v>80.809237499220984</v>
      </c>
      <c r="K15" s="52">
        <f t="shared" si="7"/>
        <v>693</v>
      </c>
      <c r="L15" s="20">
        <f t="shared" si="3"/>
        <v>9.4685066265883311</v>
      </c>
      <c r="M15" s="52">
        <f t="shared" si="4"/>
        <v>3077668.5599999996</v>
      </c>
      <c r="N15" s="32">
        <f t="shared" si="5"/>
        <v>15.781195533901574</v>
      </c>
    </row>
    <row r="16" spans="1:14" x14ac:dyDescent="0.25">
      <c r="A16" s="56" t="s">
        <v>28</v>
      </c>
      <c r="B16" s="10" t="s">
        <v>14</v>
      </c>
      <c r="C16" s="50">
        <v>162</v>
      </c>
      <c r="D16" s="32">
        <f t="shared" si="6"/>
        <v>2.3687673636496562</v>
      </c>
      <c r="E16" s="52">
        <v>593548.93999999994</v>
      </c>
      <c r="F16" s="32">
        <f t="shared" si="0"/>
        <v>3.488390360783316</v>
      </c>
      <c r="G16" s="52">
        <v>0</v>
      </c>
      <c r="H16" s="20">
        <f t="shared" si="1"/>
        <v>0</v>
      </c>
      <c r="I16" s="65">
        <v>0</v>
      </c>
      <c r="J16" s="32">
        <f t="shared" si="2"/>
        <v>0</v>
      </c>
      <c r="K16" s="52">
        <f t="shared" si="7"/>
        <v>162</v>
      </c>
      <c r="L16" s="20">
        <f t="shared" si="3"/>
        <v>2.2134171334881816</v>
      </c>
      <c r="M16" s="52">
        <f t="shared" si="4"/>
        <v>593548.93999999994</v>
      </c>
      <c r="N16" s="32">
        <f t="shared" si="5"/>
        <v>3.0435089739097876</v>
      </c>
    </row>
    <row r="17" spans="1:14" x14ac:dyDescent="0.25">
      <c r="A17" s="56" t="s">
        <v>29</v>
      </c>
      <c r="B17" s="10" t="s">
        <v>15</v>
      </c>
      <c r="C17" s="51">
        <v>450</v>
      </c>
      <c r="D17" s="32">
        <f t="shared" si="6"/>
        <v>6.5799093434712672</v>
      </c>
      <c r="E17" s="52">
        <v>946448.07</v>
      </c>
      <c r="F17" s="32">
        <f t="shared" si="0"/>
        <v>5.5624399301765628</v>
      </c>
      <c r="G17" s="52">
        <v>0</v>
      </c>
      <c r="H17" s="20">
        <f t="shared" si="1"/>
        <v>0</v>
      </c>
      <c r="I17" s="65">
        <v>0</v>
      </c>
      <c r="J17" s="32">
        <f t="shared" si="2"/>
        <v>0</v>
      </c>
      <c r="K17" s="52">
        <f t="shared" si="7"/>
        <v>450</v>
      </c>
      <c r="L17" s="20">
        <f t="shared" si="3"/>
        <v>6.1483809263560598</v>
      </c>
      <c r="M17" s="52">
        <f t="shared" si="4"/>
        <v>946448.07</v>
      </c>
      <c r="N17" s="32">
        <f t="shared" si="5"/>
        <v>4.8530508611212397</v>
      </c>
    </row>
    <row r="18" spans="1:14" x14ac:dyDescent="0.25">
      <c r="A18" s="56" t="s">
        <v>30</v>
      </c>
      <c r="B18" s="10" t="s">
        <v>16</v>
      </c>
      <c r="C18" s="50">
        <v>342</v>
      </c>
      <c r="D18" s="32">
        <f t="shared" si="6"/>
        <v>5.0007311010381628</v>
      </c>
      <c r="E18" s="52">
        <v>1019126.07</v>
      </c>
      <c r="F18" s="32">
        <f t="shared" si="0"/>
        <v>5.9895811776042986</v>
      </c>
      <c r="G18" s="52">
        <v>0</v>
      </c>
      <c r="H18" s="20">
        <f t="shared" si="1"/>
        <v>0</v>
      </c>
      <c r="I18" s="65">
        <v>0</v>
      </c>
      <c r="J18" s="32">
        <f t="shared" si="2"/>
        <v>0</v>
      </c>
      <c r="K18" s="52">
        <f t="shared" si="7"/>
        <v>342</v>
      </c>
      <c r="L18" s="20">
        <f t="shared" si="3"/>
        <v>4.6727695040306045</v>
      </c>
      <c r="M18" s="52">
        <f t="shared" si="4"/>
        <v>1019126.07</v>
      </c>
      <c r="N18" s="32">
        <f t="shared" si="5"/>
        <v>5.2257179325270364</v>
      </c>
    </row>
    <row r="19" spans="1:14" x14ac:dyDescent="0.25">
      <c r="A19" s="56" t="s">
        <v>31</v>
      </c>
      <c r="B19" s="10" t="s">
        <v>8</v>
      </c>
      <c r="C19" s="50">
        <v>736</v>
      </c>
      <c r="D19" s="32">
        <f t="shared" si="6"/>
        <v>10.761807281766341</v>
      </c>
      <c r="E19" s="52">
        <v>1544506.5</v>
      </c>
      <c r="F19" s="32">
        <f t="shared" si="0"/>
        <v>9.0773333480591809</v>
      </c>
      <c r="G19" s="52">
        <v>0</v>
      </c>
      <c r="H19" s="20">
        <f t="shared" si="1"/>
        <v>0</v>
      </c>
      <c r="I19" s="65">
        <v>0</v>
      </c>
      <c r="J19" s="32">
        <f t="shared" si="2"/>
        <v>0</v>
      </c>
      <c r="K19" s="52">
        <f t="shared" si="7"/>
        <v>736</v>
      </c>
      <c r="L19" s="20">
        <f t="shared" si="3"/>
        <v>10.056018581773467</v>
      </c>
      <c r="M19" s="52">
        <f t="shared" si="4"/>
        <v>1544506.5</v>
      </c>
      <c r="N19" s="32">
        <f t="shared" si="5"/>
        <v>7.9196829043482033</v>
      </c>
    </row>
    <row r="20" spans="1:14" x14ac:dyDescent="0.25">
      <c r="A20" s="56" t="s">
        <v>32</v>
      </c>
      <c r="B20" s="10" t="s">
        <v>12</v>
      </c>
      <c r="C20" s="50">
        <v>279</v>
      </c>
      <c r="D20" s="32">
        <f t="shared" si="6"/>
        <v>4.0795437929521858</v>
      </c>
      <c r="E20" s="52">
        <v>625341.66999999993</v>
      </c>
      <c r="F20" s="32">
        <f t="shared" si="0"/>
        <v>3.6752417649404636</v>
      </c>
      <c r="G20" s="52">
        <v>0</v>
      </c>
      <c r="H20" s="20">
        <f t="shared" si="1"/>
        <v>0</v>
      </c>
      <c r="I20" s="65">
        <v>0</v>
      </c>
      <c r="J20" s="32">
        <f t="shared" si="2"/>
        <v>0</v>
      </c>
      <c r="K20" s="52">
        <f t="shared" si="7"/>
        <v>279</v>
      </c>
      <c r="L20" s="20">
        <f t="shared" si="3"/>
        <v>3.8119961743407571</v>
      </c>
      <c r="M20" s="52">
        <f t="shared" si="4"/>
        <v>625341.66999999993</v>
      </c>
      <c r="N20" s="32">
        <f t="shared" si="5"/>
        <v>3.2065308454678276</v>
      </c>
    </row>
    <row r="21" spans="1:14" x14ac:dyDescent="0.25">
      <c r="A21" s="56" t="s">
        <v>33</v>
      </c>
      <c r="B21" s="10" t="s">
        <v>52</v>
      </c>
      <c r="C21" s="50">
        <v>279</v>
      </c>
      <c r="D21" s="32">
        <f t="shared" si="6"/>
        <v>4.0795437929521858</v>
      </c>
      <c r="E21" s="50">
        <v>660607.55000000005</v>
      </c>
      <c r="F21" s="32">
        <f t="shared" si="0"/>
        <v>3.88250547575855</v>
      </c>
      <c r="G21" s="52">
        <v>0</v>
      </c>
      <c r="H21" s="20">
        <f t="shared" si="1"/>
        <v>0</v>
      </c>
      <c r="I21" s="65">
        <v>0</v>
      </c>
      <c r="J21" s="32">
        <f t="shared" si="2"/>
        <v>0</v>
      </c>
      <c r="K21" s="52">
        <f t="shared" si="7"/>
        <v>279</v>
      </c>
      <c r="L21" s="20">
        <f t="shared" si="3"/>
        <v>3.8119961743407571</v>
      </c>
      <c r="M21" s="52">
        <f t="shared" si="4"/>
        <v>660607.55000000005</v>
      </c>
      <c r="N21" s="32">
        <f t="shared" si="5"/>
        <v>3.3873618014675566</v>
      </c>
    </row>
    <row r="22" spans="1:14" x14ac:dyDescent="0.25">
      <c r="A22" s="56" t="s">
        <v>34</v>
      </c>
      <c r="B22" s="10" t="s">
        <v>18</v>
      </c>
      <c r="C22" s="50">
        <v>98</v>
      </c>
      <c r="D22" s="32">
        <f t="shared" si="6"/>
        <v>1.4329580348004094</v>
      </c>
      <c r="E22" s="52">
        <v>217777.18</v>
      </c>
      <c r="F22" s="32">
        <f t="shared" si="0"/>
        <v>1.2799143664725832</v>
      </c>
      <c r="G22" s="52">
        <v>0</v>
      </c>
      <c r="H22" s="20">
        <f t="shared" si="1"/>
        <v>0</v>
      </c>
      <c r="I22" s="65">
        <v>0</v>
      </c>
      <c r="J22" s="32">
        <f t="shared" si="2"/>
        <v>0</v>
      </c>
      <c r="K22" s="52">
        <f t="shared" si="7"/>
        <v>98</v>
      </c>
      <c r="L22" s="20">
        <f t="shared" si="3"/>
        <v>1.3389807350730973</v>
      </c>
      <c r="M22" s="52">
        <f t="shared" si="4"/>
        <v>217777.18</v>
      </c>
      <c r="N22" s="32">
        <f t="shared" si="5"/>
        <v>1.1166843321171918</v>
      </c>
    </row>
    <row r="23" spans="1:14" x14ac:dyDescent="0.25">
      <c r="A23" s="56" t="s">
        <v>35</v>
      </c>
      <c r="B23" s="10" t="s">
        <v>17</v>
      </c>
      <c r="C23" s="50">
        <v>414</v>
      </c>
      <c r="D23" s="32">
        <f t="shared" si="6"/>
        <v>6.0535165959935657</v>
      </c>
      <c r="E23" s="52">
        <v>841267.13</v>
      </c>
      <c r="F23" s="32">
        <f t="shared" si="0"/>
        <v>4.9442732508895482</v>
      </c>
      <c r="G23" s="52">
        <v>0</v>
      </c>
      <c r="H23" s="20">
        <f t="shared" si="1"/>
        <v>0</v>
      </c>
      <c r="I23" s="65">
        <v>0</v>
      </c>
      <c r="J23" s="32">
        <f t="shared" si="2"/>
        <v>0</v>
      </c>
      <c r="K23" s="52">
        <f t="shared" si="7"/>
        <v>414</v>
      </c>
      <c r="L23" s="20">
        <f t="shared" si="3"/>
        <v>5.6565104522475744</v>
      </c>
      <c r="M23" s="52">
        <f t="shared" si="4"/>
        <v>841267.13</v>
      </c>
      <c r="N23" s="32">
        <f t="shared" si="5"/>
        <v>4.313720212541079</v>
      </c>
    </row>
    <row r="24" spans="1:14" x14ac:dyDescent="0.25">
      <c r="A24" s="56" t="s">
        <v>36</v>
      </c>
      <c r="B24" s="10" t="s">
        <v>22</v>
      </c>
      <c r="C24" s="50">
        <v>1048</v>
      </c>
      <c r="D24" s="32">
        <f t="shared" si="6"/>
        <v>15.323877759906418</v>
      </c>
      <c r="E24" s="53">
        <v>2589490.94</v>
      </c>
      <c r="F24" s="32">
        <f t="shared" si="0"/>
        <v>15.218888663893038</v>
      </c>
      <c r="G24" s="52">
        <v>105</v>
      </c>
      <c r="H24" s="20">
        <f t="shared" si="1"/>
        <v>21.875</v>
      </c>
      <c r="I24" s="65">
        <v>477302.08999999997</v>
      </c>
      <c r="J24" s="32">
        <f t="shared" si="2"/>
        <v>19.190762500779005</v>
      </c>
      <c r="K24" s="52">
        <f t="shared" si="7"/>
        <v>1153</v>
      </c>
      <c r="L24" s="20">
        <f t="shared" si="3"/>
        <v>15.753518240196748</v>
      </c>
      <c r="M24" s="52">
        <f t="shared" si="4"/>
        <v>3066793.03</v>
      </c>
      <c r="N24" s="32">
        <f t="shared" si="5"/>
        <v>15.725429663692076</v>
      </c>
    </row>
    <row r="25" spans="1:14" ht="15.75" thickBot="1" x14ac:dyDescent="0.3">
      <c r="A25" s="57"/>
      <c r="B25" s="58" t="s">
        <v>51</v>
      </c>
      <c r="C25" s="66">
        <f>SUM(C11:C24)</f>
        <v>6839</v>
      </c>
      <c r="D25" s="67">
        <f t="shared" ref="D25:N25" si="8">SUM(D11:D24)</f>
        <v>99.999999999999986</v>
      </c>
      <c r="E25" s="66">
        <f t="shared" si="8"/>
        <v>17014980.510000002</v>
      </c>
      <c r="F25" s="67">
        <f t="shared" si="8"/>
        <v>100</v>
      </c>
      <c r="G25" s="66">
        <f>SUM(G11:G24)</f>
        <v>480</v>
      </c>
      <c r="H25" s="67">
        <f t="shared" si="8"/>
        <v>100</v>
      </c>
      <c r="I25" s="66">
        <f t="shared" si="8"/>
        <v>2487145</v>
      </c>
      <c r="J25" s="68">
        <f t="shared" si="8"/>
        <v>99.999999999999986</v>
      </c>
      <c r="K25" s="66">
        <f>SUM(K11:K24)</f>
        <v>7319</v>
      </c>
      <c r="L25" s="67">
        <f t="shared" si="8"/>
        <v>100</v>
      </c>
      <c r="M25" s="66">
        <f>SUM(M11:M24)</f>
        <v>19502125.510000002</v>
      </c>
      <c r="N25" s="60">
        <f t="shared" si="8"/>
        <v>100</v>
      </c>
    </row>
    <row r="28" spans="1:14" x14ac:dyDescent="0.25">
      <c r="B28" t="s">
        <v>64</v>
      </c>
      <c r="C28" s="22"/>
      <c r="D28" s="14"/>
      <c r="E28" s="22"/>
      <c r="F28" s="14"/>
      <c r="G28" s="22"/>
      <c r="H28" s="14"/>
      <c r="I28" s="22"/>
      <c r="J28" s="22"/>
      <c r="K28" s="22"/>
      <c r="L28" s="14"/>
      <c r="M28" s="22"/>
      <c r="N28" s="22"/>
    </row>
    <row r="29" spans="1:14" x14ac:dyDescent="0.25">
      <c r="B29" s="14"/>
      <c r="C29" s="33"/>
      <c r="D29" s="14"/>
      <c r="E29" s="34"/>
      <c r="F29" s="14"/>
      <c r="G29" s="33"/>
      <c r="H29" s="14"/>
      <c r="I29" s="35"/>
      <c r="J29" s="33"/>
      <c r="K29" s="33"/>
      <c r="L29" s="14"/>
      <c r="M29" s="35"/>
      <c r="N29" s="33"/>
    </row>
    <row r="30" spans="1:14" x14ac:dyDescent="0.25">
      <c r="B30" s="14"/>
      <c r="C30" s="36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3"/>
      <c r="J31" s="14"/>
      <c r="K31" s="14"/>
      <c r="L31" s="14"/>
      <c r="M31" s="33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4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E12:E15 I11:I14 I16:I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31.03.2021.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2021-06-01T08:42:59Z</dcterms:modified>
</cp:coreProperties>
</file>