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</sheets>
  <calcPr calcId="145621"/>
</workbook>
</file>

<file path=xl/calcChain.xml><?xml version="1.0" encoding="utf-8"?>
<calcChain xmlns="http://schemas.openxmlformats.org/spreadsheetml/2006/main">
  <c r="C28" i="3" l="1"/>
  <c r="D28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8" i="2"/>
  <c r="F33" i="2" l="1"/>
  <c r="D33" i="2"/>
  <c r="D21" i="3" l="1"/>
  <c r="C21" i="3"/>
  <c r="C32" i="3"/>
  <c r="D32" i="3"/>
  <c r="C27" i="3"/>
  <c r="D31" i="3"/>
  <c r="C31" i="3"/>
  <c r="C29" i="3"/>
  <c r="E7" i="2"/>
  <c r="E6" i="2"/>
  <c r="C7" i="2"/>
  <c r="C9" i="2"/>
  <c r="C10" i="2"/>
  <c r="C8" i="2"/>
  <c r="C12" i="2"/>
  <c r="C11" i="2"/>
  <c r="C13" i="2"/>
  <c r="C14" i="2"/>
  <c r="C16" i="2"/>
  <c r="C15" i="2"/>
  <c r="C17" i="2"/>
  <c r="C19" i="2"/>
  <c r="C18" i="2"/>
  <c r="C20" i="2"/>
  <c r="C21" i="2"/>
  <c r="C22" i="2"/>
  <c r="C25" i="2"/>
  <c r="C26" i="2"/>
  <c r="C23" i="2"/>
  <c r="C28" i="2"/>
  <c r="C29" i="2"/>
  <c r="C24" i="2"/>
  <c r="C30" i="2"/>
  <c r="C31" i="2"/>
  <c r="C27" i="2"/>
  <c r="C32" i="2"/>
  <c r="C6" i="2"/>
  <c r="C6" i="1" l="1"/>
  <c r="C7" i="1"/>
  <c r="C9" i="1"/>
  <c r="C10" i="1"/>
  <c r="C11" i="1"/>
  <c r="C13" i="1"/>
  <c r="C12" i="1"/>
  <c r="C14" i="1"/>
  <c r="C23" i="1"/>
  <c r="C16" i="1"/>
  <c r="C17" i="1"/>
  <c r="C18" i="1"/>
  <c r="C19" i="1"/>
  <c r="C21" i="1"/>
  <c r="C22" i="1"/>
  <c r="C24" i="1"/>
  <c r="C26" i="1"/>
  <c r="C20" i="1"/>
  <c r="C25" i="1"/>
  <c r="C27" i="1"/>
  <c r="C28" i="1"/>
  <c r="C29" i="1"/>
  <c r="C30" i="1"/>
  <c r="C32" i="1"/>
  <c r="C15" i="1"/>
  <c r="C31" i="1"/>
  <c r="C8" i="1"/>
  <c r="D33" i="1" l="1"/>
  <c r="C17" i="3" l="1"/>
  <c r="D17" i="3"/>
  <c r="D30" i="3"/>
  <c r="D22" i="3"/>
  <c r="D27" i="3"/>
  <c r="D29" i="3"/>
  <c r="D23" i="3"/>
  <c r="D25" i="3"/>
  <c r="D6" i="3"/>
  <c r="D18" i="3"/>
  <c r="D12" i="3"/>
  <c r="D20" i="3"/>
  <c r="D11" i="3"/>
  <c r="D15" i="3"/>
  <c r="D9" i="3"/>
  <c r="D26" i="3"/>
  <c r="D19" i="3"/>
  <c r="D16" i="3"/>
  <c r="D8" i="3"/>
  <c r="D7" i="3"/>
  <c r="D13" i="3"/>
  <c r="D14" i="3"/>
  <c r="D10" i="3"/>
  <c r="D24" i="3"/>
  <c r="F33" i="1" l="1"/>
  <c r="C8" i="3" l="1"/>
  <c r="C16" i="3" l="1"/>
  <c r="C30" i="3"/>
  <c r="C22" i="3"/>
  <c r="C6" i="3"/>
  <c r="C9" i="3"/>
  <c r="C25" i="3"/>
  <c r="C20" i="3"/>
  <c r="C11" i="3"/>
  <c r="C19" i="3"/>
  <c r="C18" i="3"/>
  <c r="C12" i="3"/>
  <c r="C15" i="3"/>
  <c r="C26" i="3"/>
  <c r="C23" i="3"/>
  <c r="C7" i="3"/>
  <c r="C10" i="3"/>
  <c r="C14" i="3"/>
  <c r="C13" i="3"/>
  <c r="C24" i="3"/>
</calcChain>
</file>

<file path=xl/sharedStrings.xml><?xml version="1.0" encoding="utf-8"?>
<sst xmlns="http://schemas.openxmlformats.org/spreadsheetml/2006/main" count="123" uniqueCount="53">
  <si>
    <t>Rang</t>
  </si>
  <si>
    <t>Isplaćene štete / Premija</t>
  </si>
  <si>
    <t>Isplaćene štete u KM</t>
  </si>
  <si>
    <t>UKUPNO:</t>
  </si>
  <si>
    <t>Merkur BH osiguranje d.d.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</si>
  <si>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</si>
  <si>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</si>
  <si>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</si>
  <si>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</si>
  <si>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</si>
  <si>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</si>
  <si>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</si>
  <si>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</si>
  <si>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</si>
  <si>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</si>
  <si>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</si>
  <si>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</si>
  <si>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</si>
  <si>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</si>
  <si>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</si>
  <si>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</si>
  <si>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</si>
  <si>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</si>
  <si>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</si>
  <si>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</si>
  <si>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Sarajevo-osiguranje d.d.</t>
  </si>
  <si>
    <t>Osiguranje Garant d.d.</t>
  </si>
  <si>
    <t>SAS - Super P osiguranje a.d.******</t>
  </si>
  <si>
    <t>Wiener osiguranje a.d.</t>
  </si>
  <si>
    <t>Atos osiguranje a.d.***</t>
  </si>
  <si>
    <t>Euros osiguranje a.d.******</t>
  </si>
  <si>
    <t>III K 2016.*</t>
  </si>
  <si>
    <t>III K 2017.**</t>
  </si>
  <si>
    <t>Central osiguranje d.d.***</t>
  </si>
  <si>
    <t>Atos osiguranje a.d.****</t>
  </si>
  <si>
    <t>Euros osiguranje d.d.*****</t>
  </si>
  <si>
    <t>Central osiguranje d.d.****</t>
  </si>
  <si>
    <t>Euros osiguranje a.d.*****</t>
  </si>
  <si>
    <t>SAS - Super P osiguranje a.d.*****</t>
  </si>
  <si>
    <t>Osiguravajuće društvo</t>
  </si>
  <si>
    <t>Rangiranje osiguravajućih društava prema iznosu ukupne premije u trećem kvartalu 2017.</t>
  </si>
  <si>
    <t>Rangiranje osiguravajućih društava po iznosu isplaćenih šteta u trećem kvartalu 2017.</t>
  </si>
  <si>
    <t>Odnos između iznosa isplaćenih šteta i ukupne premije po osiguravajućim društvima</t>
  </si>
  <si>
    <t>*Podatci se odnose na razdoblje od 01.01. do 30.09.2016. godine.</t>
  </si>
  <si>
    <t>**Podatci se odnose na razdoblje od 01.01. do 30.09.2017.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</si>
  <si>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</si>
  <si>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</si>
  <si>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</si>
  <si>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je promijenilo naziv u Atos osiguranje a.d.</t>
  </si>
  <si>
    <t>***U tijeku 2016. godine Bobar osiguranje a.d. je promijenilo naziv u Atos osiguranje a.d.</t>
  </si>
  <si>
    <t>****Central osiguranje d.d. novo je osiguravajuće društvo koje je počelo s radom sredinom 2016. godine.</t>
  </si>
  <si>
    <t>*****SAS - Super P osiguranje a.d. novo je osiguravajuće društvo koje je počelo s radom sredinom 2016. godine.</t>
  </si>
  <si>
    <t>******Euros osiguranje a.d. novo je osiguravajuće društvo koje je počelo s radom početkom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</si>
</sst>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16" fillId="0" borderId="0"/>
    <xf numFmtId="0" fontId="18" fillId="0" borderId="0"/>
    <xf numFmtId="0" fontId="19" fillId="0" borderId="0"/>
    <xf numFmtId="0" fontId="28" fillId="0" borderId="0"/>
    <xf numFmtId="0" fontId="18" fillId="0" borderId="0"/>
    <xf numFmtId="0" fontId="18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0" fillId="0" borderId="9" xfId="0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Border="1"/>
    <xf numFmtId="4" fontId="9" fillId="0" borderId="0" xfId="0" applyNumberFormat="1" applyFont="1" applyBorder="1"/>
    <xf numFmtId="4" fontId="0" fillId="0" borderId="0" xfId="0" applyNumberFormat="1" applyBorder="1"/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1" fillId="0" borderId="0" xfId="0" applyFont="1"/>
    <xf numFmtId="3" fontId="12" fillId="0" borderId="0" xfId="0" applyNumberFormat="1" applyFont="1"/>
    <xf numFmtId="3" fontId="13" fillId="0" borderId="0" xfId="0" applyNumberFormat="1" applyFont="1" applyFill="1" applyBorder="1" applyAlignment="1">
      <alignment wrapText="1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3" fontId="14" fillId="0" borderId="0" xfId="0" applyNumberFormat="1" applyFont="1"/>
    <xf numFmtId="3" fontId="15" fillId="0" borderId="0" xfId="0" applyNumberFormat="1" applyFont="1" applyBorder="1"/>
    <xf numFmtId="3" fontId="17" fillId="0" borderId="0" xfId="0" applyNumberFormat="1" applyFont="1" applyFill="1" applyBorder="1" applyAlignment="1">
      <alignment wrapText="1"/>
    </xf>
    <xf numFmtId="0" fontId="0" fillId="0" borderId="0" xfId="0" applyFont="1" applyBorder="1"/>
    <xf numFmtId="3" fontId="8" fillId="0" borderId="0" xfId="0" applyNumberFormat="1" applyFont="1"/>
    <xf numFmtId="3" fontId="0" fillId="0" borderId="0" xfId="0" applyNumberFormat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2" fontId="0" fillId="0" borderId="0" xfId="0" applyNumberFormat="1"/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2" fontId="21" fillId="0" borderId="0" xfId="0" applyNumberFormat="1" applyFont="1"/>
    <xf numFmtId="3" fontId="23" fillId="0" borderId="0" xfId="0" applyNumberFormat="1" applyFont="1" applyFill="1" applyBorder="1"/>
    <xf numFmtId="0" fontId="8" fillId="0" borderId="0" xfId="0" applyFont="1"/>
    <xf numFmtId="0" fontId="0" fillId="0" borderId="10" xfId="0" applyFont="1" applyBorder="1"/>
    <xf numFmtId="0" fontId="0" fillId="0" borderId="5" xfId="0" applyFont="1" applyBorder="1"/>
    <xf numFmtId="0" fontId="25" fillId="0" borderId="0" xfId="0" applyFont="1"/>
    <xf numFmtId="0" fontId="25" fillId="0" borderId="0" xfId="0" applyFont="1" applyBorder="1"/>
    <xf numFmtId="3" fontId="25" fillId="0" borderId="0" xfId="0" applyNumberFormat="1" applyFont="1" applyFill="1" applyBorder="1"/>
    <xf numFmtId="3" fontId="25" fillId="0" borderId="0" xfId="0" applyNumberFormat="1" applyFont="1" applyBorder="1"/>
    <xf numFmtId="3" fontId="25" fillId="0" borderId="0" xfId="0" applyNumberFormat="1" applyFont="1"/>
    <xf numFmtId="3" fontId="26" fillId="0" borderId="0" xfId="0" applyNumberFormat="1" applyFont="1" applyFill="1" applyBorder="1" applyAlignment="1">
      <alignment horizontal="right"/>
    </xf>
    <xf numFmtId="4" fontId="25" fillId="0" borderId="0" xfId="0" applyNumberFormat="1" applyFont="1" applyBorder="1"/>
    <xf numFmtId="4" fontId="27" fillId="0" borderId="0" xfId="0" applyNumberFormat="1" applyFont="1" applyBorder="1"/>
    <xf numFmtId="4" fontId="25" fillId="0" borderId="0" xfId="0" applyNumberFormat="1" applyFont="1"/>
    <xf numFmtId="2" fontId="0" fillId="0" borderId="15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3" fontId="24" fillId="0" borderId="5" xfId="0" applyNumberFormat="1" applyFont="1" applyBorder="1"/>
    <xf numFmtId="3" fontId="24" fillId="0" borderId="10" xfId="0" applyNumberFormat="1" applyFont="1" applyBorder="1"/>
    <xf numFmtId="3" fontId="29" fillId="0" borderId="0" xfId="0" applyNumberFormat="1" applyFont="1" applyBorder="1" applyAlignment="1">
      <alignment horizontal="right" wrapText="1"/>
    </xf>
    <xf numFmtId="4" fontId="0" fillId="0" borderId="0" xfId="0" applyNumberFormat="1"/>
    <xf numFmtId="4" fontId="31" fillId="0" borderId="0" xfId="6" applyNumberFormat="1" applyFont="1" applyBorder="1" applyAlignment="1" applyProtection="1">
      <alignment horizontal="right"/>
    </xf>
    <xf numFmtId="4" fontId="32" fillId="0" borderId="0" xfId="6" applyNumberFormat="1" applyFont="1" applyBorder="1" applyAlignment="1" applyProtection="1">
      <alignment horizontal="right"/>
      <protection locked="0"/>
    </xf>
    <xf numFmtId="3" fontId="30" fillId="0" borderId="0" xfId="5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0" fillId="0" borderId="0" xfId="0" applyNumberFormat="1" applyFill="1" applyBorder="1"/>
    <xf numFmtId="3" fontId="30" fillId="0" borderId="0" xfId="6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Border="1"/>
    <xf numFmtId="3" fontId="33" fillId="0" borderId="6" xfId="0" applyNumberFormat="1" applyFont="1" applyFill="1" applyBorder="1"/>
    <xf numFmtId="0" fontId="3" fillId="2" borderId="21" xfId="0" applyFont="1" applyFill="1" applyBorder="1" applyAlignment="1">
      <alignment horizontal="right" vertical="center" wrapText="1"/>
    </xf>
    <xf numFmtId="0" fontId="34" fillId="0" borderId="0" xfId="4" applyFont="1"/>
    <xf numFmtId="0" fontId="24" fillId="0" borderId="0" xfId="4" applyFont="1"/>
    <xf numFmtId="0" fontId="35" fillId="0" borderId="0" xfId="2" applyFont="1" applyFill="1" applyBorder="1" applyAlignment="1">
      <alignment horizontal="left"/>
    </xf>
    <xf numFmtId="2" fontId="0" fillId="0" borderId="19" xfId="0" applyNumberFormat="1" applyFont="1" applyBorder="1" applyAlignment="1">
      <alignment horizontal="center"/>
    </xf>
    <xf numFmtId="0" fontId="20" fillId="0" borderId="23" xfId="0" applyFont="1" applyBorder="1" applyAlignment="1">
      <alignment horizontal="justify" wrapText="1"/>
    </xf>
    <xf numFmtId="0" fontId="20" fillId="0" borderId="12" xfId="0" applyFont="1" applyBorder="1" applyAlignment="1">
      <alignment horizontal="justify" wrapText="1"/>
    </xf>
    <xf numFmtId="3" fontId="3" fillId="2" borderId="24" xfId="0" applyNumberFormat="1" applyFont="1" applyFill="1" applyBorder="1"/>
    <xf numFmtId="3" fontId="24" fillId="0" borderId="25" xfId="0" applyNumberFormat="1" applyFont="1" applyBorder="1"/>
    <xf numFmtId="3" fontId="33" fillId="0" borderId="1" xfId="0" applyNumberFormat="1" applyFont="1" applyFill="1" applyBorder="1"/>
    <xf numFmtId="3" fontId="0" fillId="0" borderId="6" xfId="0" applyNumberFormat="1" applyFill="1" applyBorder="1"/>
    <xf numFmtId="3" fontId="38" fillId="0" borderId="4" xfId="6" applyNumberFormat="1" applyFont="1" applyFill="1" applyBorder="1" applyAlignment="1" applyProtection="1">
      <alignment horizontal="right" vertical="center"/>
    </xf>
    <xf numFmtId="3" fontId="38" fillId="0" borderId="6" xfId="6" applyNumberFormat="1" applyFont="1" applyFill="1" applyBorder="1" applyAlignment="1" applyProtection="1">
      <alignment horizontal="right" vertical="center"/>
    </xf>
    <xf numFmtId="0" fontId="0" fillId="0" borderId="7" xfId="0" applyFont="1" applyBorder="1" applyAlignment="1">
      <alignment horizontal="justify" wrapText="1"/>
    </xf>
    <xf numFmtId="3" fontId="10" fillId="2" borderId="28" xfId="0" applyNumberFormat="1" applyFont="1" applyFill="1" applyBorder="1"/>
    <xf numFmtId="3" fontId="2" fillId="0" borderId="6" xfId="8" applyNumberFormat="1" applyFont="1" applyFill="1" applyBorder="1"/>
    <xf numFmtId="0" fontId="36" fillId="0" borderId="12" xfId="8" applyFont="1" applyBorder="1"/>
    <xf numFmtId="0" fontId="24" fillId="0" borderId="23" xfId="8" applyFont="1" applyBorder="1"/>
    <xf numFmtId="0" fontId="0" fillId="0" borderId="25" xfId="0" applyFont="1" applyBorder="1"/>
    <xf numFmtId="0" fontId="36" fillId="0" borderId="23" xfId="4" applyFont="1" applyBorder="1" applyAlignment="1">
      <alignment horizontal="justify" vertical="center"/>
    </xf>
    <xf numFmtId="0" fontId="0" fillId="0" borderId="23" xfId="0" applyFont="1" applyBorder="1" applyAlignment="1">
      <alignment horizontal="justify" wrapText="1"/>
    </xf>
    <xf numFmtId="3" fontId="3" fillId="2" borderId="29" xfId="0" applyNumberFormat="1" applyFont="1" applyFill="1" applyBorder="1"/>
    <xf numFmtId="3" fontId="10" fillId="2" borderId="30" xfId="0" applyNumberFormat="1" applyFont="1" applyFill="1" applyBorder="1"/>
    <xf numFmtId="3" fontId="33" fillId="0" borderId="0" xfId="0" applyNumberFormat="1" applyFont="1" applyFill="1" applyBorder="1"/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justify" wrapText="1"/>
    </xf>
    <xf numFmtId="0" fontId="20" fillId="0" borderId="18" xfId="0" applyFont="1" applyBorder="1" applyAlignment="1">
      <alignment horizontal="justify" wrapText="1"/>
    </xf>
    <xf numFmtId="3" fontId="33" fillId="0" borderId="4" xfId="0" applyNumberFormat="1" applyFont="1" applyFill="1" applyBorder="1"/>
    <xf numFmtId="3" fontId="33" fillId="0" borderId="26" xfId="0" applyNumberFormat="1" applyFont="1" applyFill="1" applyBorder="1"/>
    <xf numFmtId="0" fontId="20" fillId="0" borderId="19" xfId="0" applyFont="1" applyBorder="1" applyAlignment="1">
      <alignment horizontal="justify" wrapText="1"/>
    </xf>
    <xf numFmtId="3" fontId="2" fillId="0" borderId="6" xfId="8" applyNumberFormat="1" applyFont="1" applyFill="1" applyBorder="1" applyAlignment="1"/>
    <xf numFmtId="3" fontId="2" fillId="0" borderId="26" xfId="8" applyNumberFormat="1" applyFont="1" applyFill="1" applyBorder="1"/>
    <xf numFmtId="3" fontId="3" fillId="2" borderId="31" xfId="0" applyNumberFormat="1" applyFont="1" applyFill="1" applyBorder="1"/>
    <xf numFmtId="3" fontId="1" fillId="0" borderId="4" xfId="6" applyNumberFormat="1" applyFont="1" applyFill="1" applyBorder="1" applyAlignment="1" applyProtection="1">
      <alignment horizontal="right" vertical="center"/>
    </xf>
    <xf numFmtId="3" fontId="1" fillId="0" borderId="6" xfId="6" applyNumberFormat="1" applyFont="1" applyFill="1" applyBorder="1" applyAlignment="1" applyProtection="1">
      <alignment horizontal="right" vertical="center"/>
    </xf>
    <xf numFmtId="3" fontId="1" fillId="0" borderId="6" xfId="8" applyNumberFormat="1" applyFont="1" applyFill="1" applyBorder="1"/>
    <xf numFmtId="3" fontId="1" fillId="0" borderId="26" xfId="8" applyNumberFormat="1" applyFont="1" applyFill="1" applyBorder="1"/>
    <xf numFmtId="3" fontId="38" fillId="0" borderId="0" xfId="6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/>
    <xf numFmtId="3" fontId="33" fillId="0" borderId="1" xfId="0" applyNumberFormat="1" applyFont="1" applyFill="1" applyBorder="1" applyAlignment="1">
      <alignment horizontal="right"/>
    </xf>
    <xf numFmtId="3" fontId="33" fillId="0" borderId="22" xfId="0" applyNumberFormat="1" applyFont="1" applyFill="1" applyBorder="1" applyAlignment="1">
      <alignment horizontal="right"/>
    </xf>
    <xf numFmtId="3" fontId="36" fillId="0" borderId="1" xfId="0" applyNumberFormat="1" applyFont="1" applyBorder="1" applyAlignment="1">
      <alignment horizontal="right" wrapText="1"/>
    </xf>
    <xf numFmtId="3" fontId="36" fillId="0" borderId="1" xfId="0" applyNumberFormat="1" applyFont="1" applyBorder="1"/>
    <xf numFmtId="3" fontId="36" fillId="0" borderId="27" xfId="0" applyNumberFormat="1" applyFont="1" applyBorder="1"/>
    <xf numFmtId="3" fontId="3" fillId="2" borderId="32" xfId="0" applyNumberFormat="1" applyFont="1" applyFill="1" applyBorder="1"/>
    <xf numFmtId="0" fontId="7" fillId="0" borderId="15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32">
    <cellStyle name="Normal" xfId="0" builtinId="0"/>
    <cellStyle name="Normal 2" xfId="8"/>
    <cellStyle name="Normal 2 2" xfId="11"/>
    <cellStyle name="Normal 2 3" xfId="28"/>
    <cellStyle name="Normal 3" xfId="15"/>
    <cellStyle name="Normal 3 2" xfId="19"/>
    <cellStyle name="Normal 3 3" xfId="30"/>
    <cellStyle name="Normal 4" xfId="10"/>
    <cellStyle name="Normal 5" xfId="7"/>
    <cellStyle name="Normal 58" xfId="1"/>
    <cellStyle name="Normal 6" xfId="25"/>
    <cellStyle name="Normal_Pokazatelji poslovanja drustava u FBiH i RS" xfId="4"/>
    <cellStyle name="Normalno 2" xfId="6"/>
    <cellStyle name="Normalno 2 2" xfId="23"/>
    <cellStyle name="Normalno 3" xfId="12"/>
    <cellStyle name="Obično 2" xfId="2"/>
    <cellStyle name="Obično 2 2" xfId="5"/>
    <cellStyle name="Obično 3" xfId="3"/>
    <cellStyle name="Obično 3 2" xfId="16"/>
    <cellStyle name="Obično 3 2 2" xfId="20"/>
    <cellStyle name="Obično 3 2 3" xfId="29"/>
    <cellStyle name="Obično 3 3" xfId="9"/>
    <cellStyle name="Obično 3 3 2" xfId="31"/>
    <cellStyle name="Obično 3 4" xfId="18"/>
    <cellStyle name="Obično 3 5" xfId="21"/>
    <cellStyle name="Obično 3 6" xfId="26"/>
    <cellStyle name="Obično 4" xfId="13"/>
    <cellStyle name="Obično 4 2" xfId="24"/>
    <cellStyle name="Obično_12a Izvjestaji drustava za osiguranje" xfId="14"/>
    <cellStyle name="Percent 2" xfId="17"/>
    <cellStyle name="Percent 3" xfId="22"/>
    <cellStyle name="Percent 4" xfId="27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7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1.140625" bestFit="1" customWidth="1"/>
    <col min="10" max="10" width="11.85546875" customWidth="1"/>
  </cols>
  <sheetData>
    <row r="2" spans="2:6" ht="15.75" x14ac:dyDescent="0.25">
      <c r="B2" s="110" t="s">
        <v>40</v>
      </c>
      <c r="C2" s="111"/>
      <c r="D2" s="111"/>
      <c r="E2" s="111"/>
      <c r="F2" s="112"/>
    </row>
    <row r="3" spans="2:6" ht="15.75" thickBot="1" x14ac:dyDescent="0.3">
      <c r="B3" s="8"/>
    </row>
    <row r="4" spans="2:6" x14ac:dyDescent="0.25">
      <c r="B4" s="113" t="s">
        <v>39</v>
      </c>
      <c r="C4" s="115" t="s">
        <v>31</v>
      </c>
      <c r="D4" s="116"/>
      <c r="E4" s="115" t="s">
        <v>32</v>
      </c>
      <c r="F4" s="116"/>
    </row>
    <row r="5" spans="2:6" ht="15.75" thickBot="1" x14ac:dyDescent="0.3">
      <c r="B5" s="114"/>
      <c r="C5" s="80" t="s">
        <v>0</v>
      </c>
      <c r="D5" s="81" t="s">
        <v>22</v>
      </c>
      <c r="E5" s="80" t="s">
        <v>0</v>
      </c>
      <c r="F5" s="81" t="s">
        <v>22</v>
      </c>
    </row>
    <row r="6" spans="2:6" x14ac:dyDescent="0.25">
      <c r="B6" s="82" t="s">
        <v>25</v>
      </c>
      <c r="C6" s="45">
        <f t="shared" ref="C6:C32" si="0">RANK(D6,$D$6:$D$32)</f>
        <v>2</v>
      </c>
      <c r="D6" s="84">
        <v>42782535.045899995</v>
      </c>
      <c r="E6" s="45">
        <v>1</v>
      </c>
      <c r="F6" s="67">
        <v>42582889.6105</v>
      </c>
    </row>
    <row r="7" spans="2:6" x14ac:dyDescent="0.25">
      <c r="B7" s="83" t="s">
        <v>12</v>
      </c>
      <c r="C7" s="44">
        <f t="shared" si="0"/>
        <v>3</v>
      </c>
      <c r="D7" s="55">
        <v>41272436.510000005</v>
      </c>
      <c r="E7" s="44">
        <v>2</v>
      </c>
      <c r="F7" s="68">
        <v>42527516.100000009</v>
      </c>
    </row>
    <row r="8" spans="2:6" x14ac:dyDescent="0.25">
      <c r="B8" s="83" t="s">
        <v>13</v>
      </c>
      <c r="C8" s="44">
        <f t="shared" si="0"/>
        <v>1</v>
      </c>
      <c r="D8" s="55">
        <v>43218325.509999998</v>
      </c>
      <c r="E8" s="44">
        <v>3</v>
      </c>
      <c r="F8" s="68">
        <v>42521201.299999997</v>
      </c>
    </row>
    <row r="9" spans="2:6" x14ac:dyDescent="0.25">
      <c r="B9" s="83" t="s">
        <v>24</v>
      </c>
      <c r="C9" s="44">
        <f t="shared" si="0"/>
        <v>4</v>
      </c>
      <c r="D9" s="55">
        <v>37725619.009999998</v>
      </c>
      <c r="E9" s="44">
        <v>4</v>
      </c>
      <c r="F9" s="68">
        <v>37925024.590000011</v>
      </c>
    </row>
    <row r="10" spans="2:6" x14ac:dyDescent="0.25">
      <c r="B10" s="83" t="s">
        <v>14</v>
      </c>
      <c r="C10" s="44">
        <f t="shared" si="0"/>
        <v>5</v>
      </c>
      <c r="D10" s="55">
        <v>35623439.149999999</v>
      </c>
      <c r="E10" s="44">
        <v>5</v>
      </c>
      <c r="F10" s="68">
        <v>37082507.309999995</v>
      </c>
    </row>
    <row r="11" spans="2:6" x14ac:dyDescent="0.25">
      <c r="B11" s="83" t="s">
        <v>20</v>
      </c>
      <c r="C11" s="44">
        <f t="shared" si="0"/>
        <v>6</v>
      </c>
      <c r="D11" s="55">
        <v>31067465.769999973</v>
      </c>
      <c r="E11" s="44">
        <v>6</v>
      </c>
      <c r="F11" s="68">
        <v>32952178.164999962</v>
      </c>
    </row>
    <row r="12" spans="2:6" x14ac:dyDescent="0.25">
      <c r="B12" s="83" t="s">
        <v>16</v>
      </c>
      <c r="C12" s="44">
        <f t="shared" si="0"/>
        <v>8</v>
      </c>
      <c r="D12" s="55">
        <v>23738909.600000035</v>
      </c>
      <c r="E12" s="44">
        <v>7</v>
      </c>
      <c r="F12" s="68">
        <v>30494380.07999989</v>
      </c>
    </row>
    <row r="13" spans="2:6" x14ac:dyDescent="0.25">
      <c r="B13" s="83" t="s">
        <v>28</v>
      </c>
      <c r="C13" s="44">
        <f t="shared" si="0"/>
        <v>7</v>
      </c>
      <c r="D13" s="55">
        <v>25152302.199999999</v>
      </c>
      <c r="E13" s="44">
        <v>8</v>
      </c>
      <c r="F13" s="71">
        <v>28248436.199999999</v>
      </c>
    </row>
    <row r="14" spans="2:6" x14ac:dyDescent="0.25">
      <c r="B14" s="83" t="s">
        <v>4</v>
      </c>
      <c r="C14" s="44">
        <f t="shared" si="0"/>
        <v>9</v>
      </c>
      <c r="D14" s="55">
        <v>20394481.400000192</v>
      </c>
      <c r="E14" s="44">
        <v>9</v>
      </c>
      <c r="F14" s="68">
        <v>22169027.10000008</v>
      </c>
    </row>
    <row r="15" spans="2:6" x14ac:dyDescent="0.25">
      <c r="B15" s="83" t="s">
        <v>33</v>
      </c>
      <c r="C15" s="44">
        <f t="shared" si="0"/>
        <v>26</v>
      </c>
      <c r="D15" s="55">
        <v>2082700</v>
      </c>
      <c r="E15" s="44">
        <v>10</v>
      </c>
      <c r="F15" s="68">
        <v>19022974.71000018</v>
      </c>
    </row>
    <row r="16" spans="2:6" x14ac:dyDescent="0.25">
      <c r="B16" s="83" t="s">
        <v>6</v>
      </c>
      <c r="C16" s="44">
        <f t="shared" si="0"/>
        <v>11</v>
      </c>
      <c r="D16" s="55">
        <v>18863668.73</v>
      </c>
      <c r="E16" s="44">
        <v>11</v>
      </c>
      <c r="F16" s="71">
        <v>18986433.350000001</v>
      </c>
    </row>
    <row r="17" spans="2:10" x14ac:dyDescent="0.25">
      <c r="B17" s="83" t="s">
        <v>5</v>
      </c>
      <c r="C17" s="44">
        <f t="shared" si="0"/>
        <v>12</v>
      </c>
      <c r="D17" s="55">
        <v>16341677.51</v>
      </c>
      <c r="E17" s="44">
        <v>12</v>
      </c>
      <c r="F17" s="71">
        <v>17875104.530000001</v>
      </c>
    </row>
    <row r="18" spans="2:10" x14ac:dyDescent="0.25">
      <c r="B18" s="83" t="s">
        <v>18</v>
      </c>
      <c r="C18" s="44">
        <f t="shared" si="0"/>
        <v>13</v>
      </c>
      <c r="D18" s="55">
        <v>15102715.731013685</v>
      </c>
      <c r="E18" s="44">
        <v>13</v>
      </c>
      <c r="F18" s="68">
        <v>17314191.620000005</v>
      </c>
    </row>
    <row r="19" spans="2:10" x14ac:dyDescent="0.25">
      <c r="B19" s="83" t="s">
        <v>17</v>
      </c>
      <c r="C19" s="44">
        <f t="shared" si="0"/>
        <v>14</v>
      </c>
      <c r="D19" s="55">
        <v>15032279.960000001</v>
      </c>
      <c r="E19" s="44">
        <v>14</v>
      </c>
      <c r="F19" s="68">
        <v>14567186.92</v>
      </c>
    </row>
    <row r="20" spans="2:10" x14ac:dyDescent="0.25">
      <c r="B20" s="83" t="s">
        <v>34</v>
      </c>
      <c r="C20" s="44">
        <f t="shared" si="0"/>
        <v>19</v>
      </c>
      <c r="D20" s="55">
        <v>9401666.7400000002</v>
      </c>
      <c r="E20" s="44">
        <v>15</v>
      </c>
      <c r="F20" s="71">
        <v>14523138.989999998</v>
      </c>
    </row>
    <row r="21" spans="2:10" x14ac:dyDescent="0.25">
      <c r="B21" s="83" t="s">
        <v>7</v>
      </c>
      <c r="C21" s="44">
        <f t="shared" si="0"/>
        <v>15</v>
      </c>
      <c r="D21" s="55">
        <v>11972286.01</v>
      </c>
      <c r="E21" s="44">
        <v>16</v>
      </c>
      <c r="F21" s="71">
        <v>13197429.73</v>
      </c>
    </row>
    <row r="22" spans="2:10" x14ac:dyDescent="0.25">
      <c r="B22" s="83" t="s">
        <v>23</v>
      </c>
      <c r="C22" s="44">
        <f t="shared" si="0"/>
        <v>16</v>
      </c>
      <c r="D22" s="55">
        <v>11672147.550000001</v>
      </c>
      <c r="E22" s="44">
        <v>17</v>
      </c>
      <c r="F22" s="71">
        <v>12509833.75</v>
      </c>
    </row>
    <row r="23" spans="2:10" x14ac:dyDescent="0.25">
      <c r="B23" s="83" t="s">
        <v>15</v>
      </c>
      <c r="C23" s="44">
        <f t="shared" si="0"/>
        <v>10</v>
      </c>
      <c r="D23" s="55">
        <v>19602613.370000001</v>
      </c>
      <c r="E23" s="44">
        <v>18</v>
      </c>
      <c r="F23" s="68">
        <v>12305440.830000002</v>
      </c>
      <c r="H23" s="54"/>
    </row>
    <row r="24" spans="2:10" x14ac:dyDescent="0.25">
      <c r="B24" s="83" t="s">
        <v>9</v>
      </c>
      <c r="C24" s="44">
        <f t="shared" si="0"/>
        <v>17</v>
      </c>
      <c r="D24" s="55">
        <v>10882616.48</v>
      </c>
      <c r="E24" s="44">
        <v>19</v>
      </c>
      <c r="F24" s="71">
        <v>11438214.550000001</v>
      </c>
      <c r="J24" s="17"/>
    </row>
    <row r="25" spans="2:10" x14ac:dyDescent="0.25">
      <c r="B25" s="83" t="s">
        <v>21</v>
      </c>
      <c r="C25" s="44">
        <f t="shared" si="0"/>
        <v>20</v>
      </c>
      <c r="D25" s="55">
        <v>9049851.0199999996</v>
      </c>
      <c r="E25" s="44">
        <v>20</v>
      </c>
      <c r="F25" s="71">
        <v>10662855.949999999</v>
      </c>
    </row>
    <row r="26" spans="2:10" x14ac:dyDescent="0.25">
      <c r="B26" s="83" t="s">
        <v>19</v>
      </c>
      <c r="C26" s="44">
        <f t="shared" si="0"/>
        <v>18</v>
      </c>
      <c r="D26" s="55">
        <v>10452325.43</v>
      </c>
      <c r="E26" s="44">
        <v>21</v>
      </c>
      <c r="F26" s="68">
        <v>8365044.6499999994</v>
      </c>
      <c r="J26" s="17"/>
    </row>
    <row r="27" spans="2:10" x14ac:dyDescent="0.25">
      <c r="B27" s="83" t="s">
        <v>8</v>
      </c>
      <c r="C27" s="44">
        <f t="shared" si="0"/>
        <v>21</v>
      </c>
      <c r="D27" s="55">
        <v>7486091.0700000003</v>
      </c>
      <c r="E27" s="44">
        <v>22</v>
      </c>
      <c r="F27" s="66">
        <v>7899437.7699999996</v>
      </c>
      <c r="J27" s="18"/>
    </row>
    <row r="28" spans="2:10" x14ac:dyDescent="0.25">
      <c r="B28" s="83" t="s">
        <v>11</v>
      </c>
      <c r="C28" s="44">
        <f t="shared" si="0"/>
        <v>22</v>
      </c>
      <c r="D28" s="55">
        <v>6425738.4199999999</v>
      </c>
      <c r="E28" s="44">
        <v>23</v>
      </c>
      <c r="F28" s="71">
        <v>6599145.8300000001</v>
      </c>
    </row>
    <row r="29" spans="2:10" x14ac:dyDescent="0.25">
      <c r="B29" s="83" t="s">
        <v>26</v>
      </c>
      <c r="C29" s="44">
        <f t="shared" si="0"/>
        <v>23</v>
      </c>
      <c r="D29" s="55">
        <v>5722976.29</v>
      </c>
      <c r="E29" s="44">
        <v>24</v>
      </c>
      <c r="F29" s="71">
        <v>6166866.1299999999</v>
      </c>
    </row>
    <row r="30" spans="2:10" x14ac:dyDescent="0.25">
      <c r="B30" s="83" t="s">
        <v>35</v>
      </c>
      <c r="C30" s="44">
        <f t="shared" si="0"/>
        <v>24</v>
      </c>
      <c r="D30" s="55">
        <v>4036154.12</v>
      </c>
      <c r="E30" s="44">
        <v>25</v>
      </c>
      <c r="F30" s="71">
        <v>6038676.7400000002</v>
      </c>
    </row>
    <row r="31" spans="2:10" x14ac:dyDescent="0.25">
      <c r="B31" s="83" t="s">
        <v>27</v>
      </c>
      <c r="C31" s="44">
        <f t="shared" si="0"/>
        <v>27</v>
      </c>
      <c r="D31" s="55">
        <v>394773.52</v>
      </c>
      <c r="E31" s="44">
        <v>26</v>
      </c>
      <c r="F31" s="87">
        <v>2352457.9559999998</v>
      </c>
    </row>
    <row r="32" spans="2:10" ht="15.75" thickBot="1" x14ac:dyDescent="0.3">
      <c r="B32" s="86" t="s">
        <v>10</v>
      </c>
      <c r="C32" s="64">
        <f t="shared" si="0"/>
        <v>25</v>
      </c>
      <c r="D32" s="85">
        <v>3993386.83</v>
      </c>
      <c r="E32" s="44">
        <v>27</v>
      </c>
      <c r="F32" s="88">
        <v>1885754.69</v>
      </c>
    </row>
    <row r="33" spans="2:8" ht="15.75" thickBot="1" x14ac:dyDescent="0.3">
      <c r="B33" s="56" t="s">
        <v>3</v>
      </c>
      <c r="C33" s="101"/>
      <c r="D33" s="89">
        <f>SUM(D6:D32)</f>
        <v>479491182.97691387</v>
      </c>
      <c r="E33" s="77"/>
      <c r="F33" s="78">
        <f>SUM(F6:F32)-0.03</f>
        <v>518213349.12150013</v>
      </c>
      <c r="H33" s="17"/>
    </row>
    <row r="34" spans="2:8" x14ac:dyDescent="0.25">
      <c r="H34" s="17"/>
    </row>
    <row r="35" spans="2:8" x14ac:dyDescent="0.25">
      <c r="B35" s="8" t="s">
        <v>43</v>
      </c>
      <c r="D35" s="79"/>
      <c r="F35" s="14"/>
    </row>
    <row r="36" spans="2:8" x14ac:dyDescent="0.25">
      <c r="B36" s="8"/>
      <c r="F36" s="13"/>
      <c r="G36" s="9"/>
    </row>
    <row r="37" spans="2:8" x14ac:dyDescent="0.25">
      <c r="B37" s="8" t="s">
        <v>44</v>
      </c>
    </row>
    <row r="39" spans="2:8" x14ac:dyDescent="0.25">
      <c r="B39" s="57" t="s">
        <v>45</v>
      </c>
    </row>
    <row r="41" spans="2:8" x14ac:dyDescent="0.25">
      <c r="B41" s="57" t="s">
        <v>48</v>
      </c>
    </row>
    <row r="42" spans="2:8" x14ac:dyDescent="0.25">
      <c r="F42" s="18"/>
    </row>
    <row r="43" spans="2:8" x14ac:dyDescent="0.25">
      <c r="B43" s="57" t="s">
        <v>46</v>
      </c>
      <c r="C43" s="18"/>
      <c r="D43" s="18"/>
      <c r="E43" s="18"/>
      <c r="F43" s="27"/>
    </row>
    <row r="44" spans="2:8" x14ac:dyDescent="0.25">
      <c r="B44" s="58"/>
      <c r="D44" s="28"/>
      <c r="F44" s="17"/>
    </row>
    <row r="45" spans="2:8" x14ac:dyDescent="0.25">
      <c r="B45" s="57" t="s">
        <v>47</v>
      </c>
      <c r="D45" s="17"/>
    </row>
    <row r="46" spans="2:8" x14ac:dyDescent="0.25">
      <c r="B46" s="59"/>
    </row>
    <row r="47" spans="2:8" x14ac:dyDescent="0.25">
      <c r="B47" s="57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30.09.2017.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8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140625" customWidth="1"/>
    <col min="3" max="3" width="8.7109375" customWidth="1"/>
    <col min="4" max="4" width="19.7109375" customWidth="1"/>
    <col min="5" max="5" width="8.7109375" customWidth="1"/>
    <col min="6" max="6" width="19.7109375" bestFit="1" customWidth="1"/>
    <col min="8" max="8" width="11.140625" bestFit="1" customWidth="1"/>
    <col min="9" max="9" width="13" customWidth="1"/>
    <col min="10" max="10" width="11.5703125" customWidth="1"/>
    <col min="11" max="11" width="12.140625" customWidth="1"/>
  </cols>
  <sheetData>
    <row r="2" spans="2:11" ht="15.75" customHeight="1" x14ac:dyDescent="0.25">
      <c r="B2" s="117" t="s">
        <v>41</v>
      </c>
      <c r="C2" s="118"/>
      <c r="D2" s="118"/>
      <c r="E2" s="118"/>
      <c r="F2" s="119"/>
    </row>
    <row r="3" spans="2:11" ht="15.75" thickBot="1" x14ac:dyDescent="0.3">
      <c r="B3" s="8"/>
    </row>
    <row r="4" spans="2:11" ht="15" customHeight="1" x14ac:dyDescent="0.25">
      <c r="B4" s="113" t="s">
        <v>39</v>
      </c>
      <c r="C4" s="115" t="s">
        <v>31</v>
      </c>
      <c r="D4" s="116"/>
      <c r="E4" s="115" t="s">
        <v>32</v>
      </c>
      <c r="F4" s="116"/>
      <c r="I4" s="3"/>
    </row>
    <row r="5" spans="2:11" ht="15.75" thickBot="1" x14ac:dyDescent="0.3">
      <c r="B5" s="114"/>
      <c r="C5" s="12" t="s">
        <v>0</v>
      </c>
      <c r="D5" s="11" t="s">
        <v>2</v>
      </c>
      <c r="E5" s="12" t="s">
        <v>0</v>
      </c>
      <c r="F5" s="11" t="s">
        <v>2</v>
      </c>
      <c r="I5" s="5"/>
    </row>
    <row r="6" spans="2:11" x14ac:dyDescent="0.25">
      <c r="B6" s="69" t="s">
        <v>25</v>
      </c>
      <c r="C6" s="29">
        <f t="shared" ref="C6:C32" si="0">RANK(D6,$D$6:$D$32)</f>
        <v>1</v>
      </c>
      <c r="D6" s="97">
        <v>23135844.789999999</v>
      </c>
      <c r="E6" s="29">
        <f>RANK(F6,$F$6:$F$32)</f>
        <v>1</v>
      </c>
      <c r="F6" s="90">
        <v>27010641.859999999</v>
      </c>
      <c r="H6" s="52"/>
      <c r="I6" s="51"/>
      <c r="J6" s="51"/>
      <c r="K6" s="94"/>
    </row>
    <row r="7" spans="2:11" x14ac:dyDescent="0.25">
      <c r="B7" s="76" t="s">
        <v>13</v>
      </c>
      <c r="C7" s="30">
        <f t="shared" si="0"/>
        <v>2</v>
      </c>
      <c r="D7" s="96">
        <v>16922131.229999993</v>
      </c>
      <c r="E7" s="30">
        <f>RANK(F7,$F$6:$F$32)</f>
        <v>2</v>
      </c>
      <c r="F7" s="91">
        <v>17349877.390000008</v>
      </c>
      <c r="H7" s="51"/>
      <c r="I7" s="95"/>
      <c r="J7" s="51"/>
      <c r="K7" s="94"/>
    </row>
    <row r="8" spans="2:11" x14ac:dyDescent="0.25">
      <c r="B8" s="76" t="s">
        <v>14</v>
      </c>
      <c r="C8" s="30">
        <f t="shared" si="0"/>
        <v>5</v>
      </c>
      <c r="D8" s="96">
        <v>12103282.539999999</v>
      </c>
      <c r="E8" s="30">
        <f>RANK(F8,$F$6:$F$32)</f>
        <v>3</v>
      </c>
      <c r="F8" s="91">
        <v>17062266.779999997</v>
      </c>
      <c r="H8" s="51"/>
      <c r="I8" s="51"/>
      <c r="J8" s="51"/>
      <c r="K8" s="94"/>
    </row>
    <row r="9" spans="2:11" x14ac:dyDescent="0.25">
      <c r="B9" s="76" t="s">
        <v>12</v>
      </c>
      <c r="C9" s="30">
        <f t="shared" si="0"/>
        <v>3</v>
      </c>
      <c r="D9" s="96">
        <v>15971269.046899999</v>
      </c>
      <c r="E9" s="30">
        <f t="shared" ref="E9:E32" si="1">RANK(F9,$F$6:$F$32)</f>
        <v>4</v>
      </c>
      <c r="F9" s="91">
        <v>16343204.870000001</v>
      </c>
      <c r="H9" s="51"/>
      <c r="I9" s="51"/>
      <c r="J9" s="51"/>
      <c r="K9" s="94"/>
    </row>
    <row r="10" spans="2:11" x14ac:dyDescent="0.25">
      <c r="B10" s="76" t="s">
        <v>24</v>
      </c>
      <c r="C10" s="30">
        <f t="shared" si="0"/>
        <v>4</v>
      </c>
      <c r="D10" s="96">
        <v>14772248.029999999</v>
      </c>
      <c r="E10" s="30">
        <f t="shared" si="1"/>
        <v>5</v>
      </c>
      <c r="F10" s="91">
        <v>14158693.696300007</v>
      </c>
      <c r="H10" s="51"/>
      <c r="I10" s="51"/>
      <c r="J10" s="51"/>
      <c r="K10" s="94"/>
    </row>
    <row r="11" spans="2:11" x14ac:dyDescent="0.25">
      <c r="B11" s="76" t="s">
        <v>20</v>
      </c>
      <c r="C11" s="30">
        <f t="shared" si="0"/>
        <v>7</v>
      </c>
      <c r="D11" s="96">
        <v>10912113.459999997</v>
      </c>
      <c r="E11" s="30">
        <f t="shared" si="1"/>
        <v>6</v>
      </c>
      <c r="F11" s="91">
        <v>13278600.870000001</v>
      </c>
      <c r="H11" s="51"/>
      <c r="I11" s="51"/>
      <c r="J11" s="51"/>
      <c r="K11" s="94"/>
    </row>
    <row r="12" spans="2:11" x14ac:dyDescent="0.25">
      <c r="B12" s="76" t="s">
        <v>16</v>
      </c>
      <c r="C12" s="30">
        <f t="shared" si="0"/>
        <v>6</v>
      </c>
      <c r="D12" s="96">
        <v>12097264.899999991</v>
      </c>
      <c r="E12" s="30">
        <f t="shared" si="1"/>
        <v>7</v>
      </c>
      <c r="F12" s="91">
        <v>11850526.760000005</v>
      </c>
      <c r="H12" s="51"/>
      <c r="I12" s="51"/>
      <c r="J12" s="51"/>
      <c r="K12" s="94"/>
    </row>
    <row r="13" spans="2:11" x14ac:dyDescent="0.25">
      <c r="B13" s="61" t="s">
        <v>28</v>
      </c>
      <c r="C13" s="30">
        <f t="shared" si="0"/>
        <v>8</v>
      </c>
      <c r="D13" s="65">
        <v>8931697.5</v>
      </c>
      <c r="E13" s="30">
        <f t="shared" si="1"/>
        <v>8</v>
      </c>
      <c r="F13" s="92">
        <v>8471996.3000000007</v>
      </c>
      <c r="H13" s="51"/>
      <c r="I13" s="51"/>
      <c r="J13" s="51"/>
      <c r="K13" s="94"/>
    </row>
    <row r="14" spans="2:11" x14ac:dyDescent="0.25">
      <c r="B14" s="76" t="s">
        <v>15</v>
      </c>
      <c r="C14" s="30">
        <f t="shared" si="0"/>
        <v>9</v>
      </c>
      <c r="D14" s="96">
        <v>8065490.1300000008</v>
      </c>
      <c r="E14" s="30">
        <f t="shared" si="1"/>
        <v>9</v>
      </c>
      <c r="F14" s="91">
        <v>7643869.9799999995</v>
      </c>
      <c r="H14" s="51"/>
      <c r="I14" s="51"/>
      <c r="J14" s="51"/>
      <c r="K14" s="94"/>
    </row>
    <row r="15" spans="2:11" x14ac:dyDescent="0.25">
      <c r="B15" s="76" t="s">
        <v>5</v>
      </c>
      <c r="C15" s="30">
        <f t="shared" si="0"/>
        <v>11</v>
      </c>
      <c r="D15" s="65">
        <v>5526066.8500000006</v>
      </c>
      <c r="E15" s="30">
        <f t="shared" si="1"/>
        <v>10</v>
      </c>
      <c r="F15" s="92">
        <v>6359807.7999999998</v>
      </c>
      <c r="H15" s="51"/>
      <c r="I15" s="51"/>
      <c r="J15" s="51"/>
      <c r="K15" s="94"/>
    </row>
    <row r="16" spans="2:11" x14ac:dyDescent="0.25">
      <c r="B16" s="76" t="s">
        <v>18</v>
      </c>
      <c r="C16" s="30">
        <f t="shared" si="0"/>
        <v>10</v>
      </c>
      <c r="D16" s="96">
        <v>6340574.2300000004</v>
      </c>
      <c r="E16" s="30">
        <f t="shared" si="1"/>
        <v>11</v>
      </c>
      <c r="F16" s="91">
        <v>6271605.25</v>
      </c>
      <c r="H16" s="51"/>
      <c r="I16" s="51"/>
      <c r="J16" s="51"/>
      <c r="K16" s="94"/>
    </row>
    <row r="17" spans="2:19" x14ac:dyDescent="0.25">
      <c r="B17" s="76" t="s">
        <v>6</v>
      </c>
      <c r="C17" s="30">
        <f t="shared" si="0"/>
        <v>12</v>
      </c>
      <c r="D17" s="65">
        <v>5435579.3399999999</v>
      </c>
      <c r="E17" s="30">
        <f t="shared" si="1"/>
        <v>12</v>
      </c>
      <c r="F17" s="92">
        <v>5363403.4600000009</v>
      </c>
      <c r="H17" s="51"/>
      <c r="I17" s="51"/>
      <c r="J17" s="51"/>
      <c r="K17" s="94"/>
    </row>
    <row r="18" spans="2:19" x14ac:dyDescent="0.25">
      <c r="B18" s="76" t="s">
        <v>9</v>
      </c>
      <c r="C18" s="30">
        <f t="shared" si="0"/>
        <v>14</v>
      </c>
      <c r="D18" s="65">
        <v>4752498.3099999996</v>
      </c>
      <c r="E18" s="30">
        <f t="shared" si="1"/>
        <v>13</v>
      </c>
      <c r="F18" s="92">
        <v>5280893.33</v>
      </c>
    </row>
    <row r="19" spans="2:19" x14ac:dyDescent="0.25">
      <c r="B19" s="76" t="s">
        <v>17</v>
      </c>
      <c r="C19" s="30">
        <f t="shared" si="0"/>
        <v>13</v>
      </c>
      <c r="D19" s="96">
        <v>4920370.7699999996</v>
      </c>
      <c r="E19" s="30">
        <f t="shared" si="1"/>
        <v>14</v>
      </c>
      <c r="F19" s="91">
        <v>5084037.6100000003</v>
      </c>
      <c r="H19" s="51"/>
      <c r="I19" s="51"/>
      <c r="J19" s="51"/>
      <c r="K19" s="94"/>
    </row>
    <row r="20" spans="2:19" x14ac:dyDescent="0.25">
      <c r="B20" s="76" t="s">
        <v>4</v>
      </c>
      <c r="C20" s="30">
        <f t="shared" si="0"/>
        <v>15</v>
      </c>
      <c r="D20" s="96">
        <v>4386196.9000000022</v>
      </c>
      <c r="E20" s="30">
        <f t="shared" si="1"/>
        <v>15</v>
      </c>
      <c r="F20" s="91">
        <v>4981286.0600000024</v>
      </c>
      <c r="I20" s="17"/>
    </row>
    <row r="21" spans="2:19" x14ac:dyDescent="0.25">
      <c r="B21" s="76" t="s">
        <v>23</v>
      </c>
      <c r="C21" s="30">
        <f t="shared" si="0"/>
        <v>16</v>
      </c>
      <c r="D21" s="65">
        <v>4045126.14</v>
      </c>
      <c r="E21" s="30">
        <f t="shared" si="1"/>
        <v>16</v>
      </c>
      <c r="F21" s="92">
        <v>4514735.26</v>
      </c>
    </row>
    <row r="22" spans="2:19" x14ac:dyDescent="0.25">
      <c r="B22" s="76" t="s">
        <v>19</v>
      </c>
      <c r="C22" s="30">
        <f t="shared" si="0"/>
        <v>17</v>
      </c>
      <c r="D22" s="96">
        <v>3888176.2199999997</v>
      </c>
      <c r="E22" s="30">
        <f t="shared" si="1"/>
        <v>17</v>
      </c>
      <c r="F22" s="91">
        <v>3741827.71</v>
      </c>
    </row>
    <row r="23" spans="2:19" x14ac:dyDescent="0.25">
      <c r="B23" s="76" t="s">
        <v>29</v>
      </c>
      <c r="C23" s="30">
        <f t="shared" si="0"/>
        <v>20</v>
      </c>
      <c r="D23" s="65">
        <v>2508512.4900000002</v>
      </c>
      <c r="E23" s="30">
        <f t="shared" si="1"/>
        <v>18</v>
      </c>
      <c r="F23" s="92">
        <v>3611232.57</v>
      </c>
    </row>
    <row r="24" spans="2:19" x14ac:dyDescent="0.25">
      <c r="B24" s="76" t="s">
        <v>21</v>
      </c>
      <c r="C24" s="30">
        <f t="shared" si="0"/>
        <v>23</v>
      </c>
      <c r="D24" s="65">
        <v>1752347.88</v>
      </c>
      <c r="E24" s="30">
        <f t="shared" si="1"/>
        <v>19</v>
      </c>
      <c r="F24" s="92">
        <v>2611740.4300000002</v>
      </c>
    </row>
    <row r="25" spans="2:19" x14ac:dyDescent="0.25">
      <c r="B25" s="76" t="s">
        <v>7</v>
      </c>
      <c r="C25" s="30">
        <f t="shared" si="0"/>
        <v>18</v>
      </c>
      <c r="D25" s="65">
        <v>2950004.64</v>
      </c>
      <c r="E25" s="30">
        <f t="shared" si="1"/>
        <v>20</v>
      </c>
      <c r="F25" s="92">
        <v>2589567.5099999998</v>
      </c>
    </row>
    <row r="26" spans="2:19" x14ac:dyDescent="0.25">
      <c r="B26" s="76" t="s">
        <v>8</v>
      </c>
      <c r="C26" s="30">
        <f t="shared" si="0"/>
        <v>19</v>
      </c>
      <c r="D26" s="65">
        <v>2757450.39</v>
      </c>
      <c r="E26" s="30">
        <f t="shared" si="1"/>
        <v>21</v>
      </c>
      <c r="F26" s="92">
        <v>2400564.1800000002</v>
      </c>
      <c r="I26" s="17"/>
    </row>
    <row r="27" spans="2:19" x14ac:dyDescent="0.25">
      <c r="B27" s="72" t="s">
        <v>36</v>
      </c>
      <c r="C27" s="30">
        <f t="shared" si="0"/>
        <v>26</v>
      </c>
      <c r="D27" s="98">
        <v>13319</v>
      </c>
      <c r="E27" s="30">
        <f t="shared" si="1"/>
        <v>22</v>
      </c>
      <c r="F27" s="91">
        <v>2074778.1700000006</v>
      </c>
      <c r="G27" s="46"/>
      <c r="H27" s="50"/>
      <c r="I27" s="51"/>
      <c r="J27" s="52"/>
      <c r="K27" s="51"/>
      <c r="L27" s="53"/>
      <c r="M27" s="53"/>
      <c r="N27" s="18"/>
      <c r="O27" s="47"/>
      <c r="P27" s="48"/>
      <c r="Q27" s="49"/>
      <c r="R27" s="49"/>
      <c r="S27" s="47"/>
    </row>
    <row r="28" spans="2:19" x14ac:dyDescent="0.25">
      <c r="B28" s="76" t="s">
        <v>11</v>
      </c>
      <c r="C28" s="30">
        <f t="shared" si="0"/>
        <v>21</v>
      </c>
      <c r="D28" s="65">
        <v>2390343.71</v>
      </c>
      <c r="E28" s="30">
        <f t="shared" si="1"/>
        <v>23</v>
      </c>
      <c r="F28" s="92">
        <v>2024583.94</v>
      </c>
    </row>
    <row r="29" spans="2:19" x14ac:dyDescent="0.25">
      <c r="B29" s="76" t="s">
        <v>10</v>
      </c>
      <c r="C29" s="30">
        <f t="shared" si="0"/>
        <v>22</v>
      </c>
      <c r="D29" s="65">
        <v>2153220.98</v>
      </c>
      <c r="E29" s="30">
        <f t="shared" si="1"/>
        <v>24</v>
      </c>
      <c r="F29" s="92">
        <v>1264329.68</v>
      </c>
    </row>
    <row r="30" spans="2:19" x14ac:dyDescent="0.25">
      <c r="B30" s="62" t="s">
        <v>26</v>
      </c>
      <c r="C30" s="30">
        <f t="shared" si="0"/>
        <v>24</v>
      </c>
      <c r="D30" s="99">
        <v>954652.11</v>
      </c>
      <c r="E30" s="30">
        <f t="shared" si="1"/>
        <v>25</v>
      </c>
      <c r="F30" s="92">
        <v>946115.64</v>
      </c>
    </row>
    <row r="31" spans="2:19" x14ac:dyDescent="0.25">
      <c r="B31" s="75" t="s">
        <v>37</v>
      </c>
      <c r="C31" s="30">
        <f t="shared" si="0"/>
        <v>25</v>
      </c>
      <c r="D31" s="99">
        <v>85354.92</v>
      </c>
      <c r="E31" s="30">
        <f t="shared" si="1"/>
        <v>26</v>
      </c>
      <c r="F31" s="92">
        <v>692287.85</v>
      </c>
    </row>
    <row r="32" spans="2:19" ht="15.75" thickBot="1" x14ac:dyDescent="0.3">
      <c r="B32" s="73" t="s">
        <v>27</v>
      </c>
      <c r="C32" s="74">
        <f t="shared" si="0"/>
        <v>27</v>
      </c>
      <c r="D32" s="100">
        <v>1238</v>
      </c>
      <c r="E32" s="30">
        <f t="shared" si="1"/>
        <v>27</v>
      </c>
      <c r="F32" s="93">
        <v>276885.40999999997</v>
      </c>
    </row>
    <row r="33" spans="2:10" ht="15.75" thickBot="1" x14ac:dyDescent="0.3">
      <c r="B33" s="56" t="s">
        <v>3</v>
      </c>
      <c r="C33" s="63"/>
      <c r="D33" s="70">
        <f>SUM(D6:D32)</f>
        <v>177772374.50689995</v>
      </c>
      <c r="E33" s="77"/>
      <c r="F33" s="78">
        <f>SUM(F6:F32)</f>
        <v>193259360.36630002</v>
      </c>
      <c r="H33" s="17"/>
    </row>
    <row r="34" spans="2:10" x14ac:dyDescent="0.25">
      <c r="H34" s="17"/>
    </row>
    <row r="35" spans="2:10" ht="15" customHeight="1" x14ac:dyDescent="0.25">
      <c r="B35" s="8" t="s">
        <v>43</v>
      </c>
      <c r="C35" s="2"/>
      <c r="D35" s="2"/>
      <c r="E35" s="2"/>
      <c r="F35" s="15"/>
      <c r="H35" s="18"/>
      <c r="I35" s="18"/>
      <c r="J35" s="18"/>
    </row>
    <row r="36" spans="2:10" x14ac:dyDescent="0.25">
      <c r="B36" s="8"/>
      <c r="D36" s="3"/>
      <c r="E36" s="16"/>
      <c r="F36" s="15"/>
      <c r="G36" s="10"/>
    </row>
    <row r="37" spans="2:10" x14ac:dyDescent="0.25">
      <c r="B37" s="8" t="s">
        <v>44</v>
      </c>
    </row>
    <row r="39" spans="2:10" x14ac:dyDescent="0.25">
      <c r="B39" s="57" t="s">
        <v>49</v>
      </c>
      <c r="D39" s="4"/>
      <c r="E39" s="3"/>
      <c r="F39" s="5"/>
    </row>
    <row r="40" spans="2:10" x14ac:dyDescent="0.25">
      <c r="D40" s="4"/>
      <c r="E40" s="3"/>
      <c r="F40" s="5"/>
    </row>
    <row r="41" spans="2:10" x14ac:dyDescent="0.25">
      <c r="B41" s="57" t="s">
        <v>50</v>
      </c>
      <c r="D41" s="3"/>
      <c r="E41" s="3"/>
      <c r="F41" s="5"/>
    </row>
    <row r="42" spans="2:10" x14ac:dyDescent="0.25">
      <c r="B42" s="58"/>
      <c r="C42" s="31"/>
      <c r="D42" s="32"/>
      <c r="E42" s="32"/>
      <c r="F42" s="33"/>
    </row>
    <row r="43" spans="2:10" x14ac:dyDescent="0.25">
      <c r="B43" s="57" t="s">
        <v>46</v>
      </c>
      <c r="C43" s="31"/>
      <c r="D43" s="33"/>
      <c r="E43" s="32"/>
      <c r="F43" s="33"/>
    </row>
    <row r="44" spans="2:10" x14ac:dyDescent="0.25">
      <c r="B44" s="31"/>
      <c r="C44" s="31"/>
      <c r="D44" s="34"/>
      <c r="E44" s="32"/>
      <c r="F44" s="34"/>
    </row>
    <row r="45" spans="2:10" x14ac:dyDescent="0.25">
      <c r="B45" s="57" t="s">
        <v>47</v>
      </c>
      <c r="C45" s="31"/>
      <c r="D45" s="35"/>
      <c r="E45" s="31"/>
      <c r="F45" s="31"/>
    </row>
    <row r="46" spans="2:10" x14ac:dyDescent="0.25">
      <c r="C46" s="31"/>
      <c r="D46" s="31"/>
      <c r="E46" s="31"/>
      <c r="F46" s="31"/>
    </row>
    <row r="47" spans="2:10" x14ac:dyDescent="0.25">
      <c r="C47" s="31"/>
      <c r="D47" s="31"/>
      <c r="E47" s="31"/>
      <c r="F47" s="32"/>
    </row>
    <row r="48" spans="2:10" x14ac:dyDescent="0.25">
      <c r="C48" s="31"/>
      <c r="D48" s="31"/>
      <c r="E48" s="31"/>
      <c r="F48" s="36"/>
    </row>
    <row r="49" spans="2:6" x14ac:dyDescent="0.25">
      <c r="C49" s="31"/>
      <c r="D49" s="31"/>
      <c r="E49" s="31"/>
      <c r="F49" s="37"/>
    </row>
    <row r="50" spans="2:6" x14ac:dyDescent="0.25">
      <c r="C50" s="31"/>
      <c r="D50" s="31"/>
      <c r="E50" s="31"/>
      <c r="F50" s="38"/>
    </row>
    <row r="51" spans="2:6" x14ac:dyDescent="0.25">
      <c r="C51" s="31"/>
      <c r="D51" s="31"/>
      <c r="E51" s="31"/>
      <c r="F51" s="39"/>
    </row>
    <row r="52" spans="2:6" x14ac:dyDescent="0.25">
      <c r="B52" s="31"/>
      <c r="C52" s="31"/>
      <c r="D52" s="31"/>
      <c r="E52" s="31"/>
      <c r="F52" s="31"/>
    </row>
    <row r="53" spans="2:6" x14ac:dyDescent="0.25">
      <c r="B53" s="31"/>
      <c r="C53" s="31"/>
      <c r="D53" s="31"/>
      <c r="E53" s="31"/>
      <c r="F53" s="39"/>
    </row>
    <row r="54" spans="2:6" x14ac:dyDescent="0.25">
      <c r="B54" s="31"/>
      <c r="C54" s="31"/>
      <c r="D54" s="31"/>
      <c r="E54" s="31"/>
      <c r="F54" s="31"/>
    </row>
    <row r="55" spans="2:6" x14ac:dyDescent="0.25">
      <c r="B55" s="31"/>
      <c r="C55" s="31"/>
      <c r="D55" s="31"/>
      <c r="E55" s="31"/>
      <c r="F55" s="37"/>
    </row>
    <row r="56" spans="2:6" x14ac:dyDescent="0.25">
      <c r="B56" s="31"/>
      <c r="C56" s="31"/>
      <c r="D56" s="31"/>
      <c r="E56" s="31"/>
      <c r="F56" s="37"/>
    </row>
    <row r="57" spans="2:6" x14ac:dyDescent="0.25">
      <c r="B57" s="31"/>
      <c r="C57" s="31"/>
      <c r="D57" s="31"/>
      <c r="E57" s="31"/>
      <c r="F57" s="37"/>
    </row>
    <row r="58" spans="2:6" x14ac:dyDescent="0.25">
      <c r="B58" s="31"/>
      <c r="C58" s="31"/>
      <c r="D58" s="31"/>
      <c r="E58" s="31"/>
      <c r="F58" s="31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30.09.2017.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0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4.42578125" customWidth="1"/>
    <col min="3" max="3" width="27" customWidth="1"/>
    <col min="4" max="4" width="26.28515625" customWidth="1"/>
    <col min="5" max="5" width="1.140625" hidden="1" customWidth="1"/>
    <col min="7" max="7" width="9.140625" customWidth="1"/>
    <col min="9" max="11" width="9.140625" customWidth="1"/>
  </cols>
  <sheetData>
    <row r="2" spans="2:9" ht="15" customHeight="1" x14ac:dyDescent="0.25">
      <c r="B2" s="121" t="s">
        <v>42</v>
      </c>
      <c r="C2" s="122"/>
      <c r="D2" s="123"/>
      <c r="E2" s="1"/>
    </row>
    <row r="3" spans="2:9" ht="15.75" thickBot="1" x14ac:dyDescent="0.3">
      <c r="B3" s="8"/>
    </row>
    <row r="4" spans="2:9" x14ac:dyDescent="0.25">
      <c r="B4" s="113" t="s">
        <v>39</v>
      </c>
      <c r="C4" s="7" t="s">
        <v>31</v>
      </c>
      <c r="D4" s="6" t="s">
        <v>32</v>
      </c>
    </row>
    <row r="5" spans="2:9" ht="15.75" thickBot="1" x14ac:dyDescent="0.3">
      <c r="B5" s="120"/>
      <c r="C5" s="24" t="s">
        <v>1</v>
      </c>
      <c r="D5" s="25" t="s">
        <v>1</v>
      </c>
    </row>
    <row r="6" spans="2:9" x14ac:dyDescent="0.25">
      <c r="B6" s="102" t="s">
        <v>10</v>
      </c>
      <c r="C6" s="40">
        <f>'Isplaćene štete'!D29/Premije!D32*100</f>
        <v>53.919669485162288</v>
      </c>
      <c r="D6" s="40">
        <f>'Isplaćene štete'!F29/Premije!F32*100</f>
        <v>67.046349490982834</v>
      </c>
      <c r="G6" s="19"/>
      <c r="I6" s="26"/>
    </row>
    <row r="7" spans="2:9" x14ac:dyDescent="0.25">
      <c r="B7" s="103" t="s">
        <v>25</v>
      </c>
      <c r="C7" s="42">
        <f>'Isplaćene štete'!D6/Premije!D6*100</f>
        <v>54.077779087139888</v>
      </c>
      <c r="D7" s="42">
        <f>'Isplaćene štete'!F6/Premije!F6*100</f>
        <v>63.430739686908829</v>
      </c>
      <c r="G7" s="19"/>
      <c r="I7" s="26"/>
    </row>
    <row r="8" spans="2:9" x14ac:dyDescent="0.25">
      <c r="B8" s="104" t="s">
        <v>15</v>
      </c>
      <c r="C8" s="42">
        <f>('Isplaćene štete'!D14/Premije!D23)*100</f>
        <v>41.144973773463761</v>
      </c>
      <c r="D8" s="42">
        <f>('Isplaćene štete'!F14/Premije!F23)*100</f>
        <v>62.117806957103525</v>
      </c>
      <c r="G8" s="19"/>
      <c r="I8" s="26"/>
    </row>
    <row r="9" spans="2:9" x14ac:dyDescent="0.25">
      <c r="B9" s="104" t="s">
        <v>9</v>
      </c>
      <c r="C9" s="42">
        <f>'Isplaćene štete'!D18/Premije!D24*100</f>
        <v>43.670548518677556</v>
      </c>
      <c r="D9" s="42">
        <f>'Isplaćene štete'!F18/Premije!F24*100</f>
        <v>46.168860593719145</v>
      </c>
      <c r="G9" s="19"/>
      <c r="I9" s="26"/>
    </row>
    <row r="10" spans="2:9" x14ac:dyDescent="0.25">
      <c r="B10" s="105" t="s">
        <v>14</v>
      </c>
      <c r="C10" s="41">
        <f>'Isplaćene štete'!D8/Premije!D10*100</f>
        <v>33.975615013015947</v>
      </c>
      <c r="D10" s="41">
        <f>'Isplaćene štete'!F8/Premije!F10*100</f>
        <v>46.011631946469912</v>
      </c>
      <c r="G10" s="19"/>
      <c r="I10" s="26"/>
    </row>
    <row r="11" spans="2:9" x14ac:dyDescent="0.25">
      <c r="B11" s="104" t="s">
        <v>19</v>
      </c>
      <c r="C11" s="42">
        <f>'Isplaćene štete'!D22/Premije!D26*100</f>
        <v>37.199150045981682</v>
      </c>
      <c r="D11" s="42">
        <f>'Isplaćene štete'!F22/Premije!F26*100</f>
        <v>44.731712340591031</v>
      </c>
      <c r="G11" s="19"/>
      <c r="I11" s="26"/>
    </row>
    <row r="12" spans="2:9" x14ac:dyDescent="0.25">
      <c r="B12" s="104" t="s">
        <v>13</v>
      </c>
      <c r="C12" s="42">
        <f>'Isplaćene štete'!D7/Premije!D8*100</f>
        <v>39.154990459046118</v>
      </c>
      <c r="D12" s="42">
        <f>'Isplaćene štete'!F7/Premije!F8*100</f>
        <v>40.802886229839444</v>
      </c>
      <c r="G12" s="19"/>
      <c r="I12" s="26"/>
    </row>
    <row r="13" spans="2:9" x14ac:dyDescent="0.25">
      <c r="B13" s="104" t="s">
        <v>20</v>
      </c>
      <c r="C13" s="42">
        <f>'Isplaćene štete'!D11/Premije!D11*100</f>
        <v>35.123925268913261</v>
      </c>
      <c r="D13" s="42">
        <f>'Isplaćene štete'!F11/Premije!F11*100</f>
        <v>40.296580103174549</v>
      </c>
      <c r="G13" s="19"/>
      <c r="I13" s="26"/>
    </row>
    <row r="14" spans="2:9" x14ac:dyDescent="0.25">
      <c r="B14" s="104" t="s">
        <v>16</v>
      </c>
      <c r="C14" s="42">
        <f>'Isplaćene štete'!D12/Premije!D12*100</f>
        <v>50.959648542576588</v>
      </c>
      <c r="D14" s="42">
        <f>'Isplaćene štete'!F12/Premije!F12*100</f>
        <v>38.861346677358164</v>
      </c>
      <c r="G14" s="19"/>
      <c r="I14" s="26"/>
    </row>
    <row r="15" spans="2:9" x14ac:dyDescent="0.25">
      <c r="B15" s="104" t="s">
        <v>12</v>
      </c>
      <c r="C15" s="42">
        <f>'Isplaćene štete'!D9/Premije!D7*100</f>
        <v>38.697180000580481</v>
      </c>
      <c r="D15" s="42">
        <f>'Isplaćene štete'!F9/Premije!F7*100</f>
        <v>38.429718847369969</v>
      </c>
      <c r="G15" s="19"/>
      <c r="I15" s="26"/>
    </row>
    <row r="16" spans="2:9" x14ac:dyDescent="0.25">
      <c r="B16" s="104" t="s">
        <v>24</v>
      </c>
      <c r="C16" s="42">
        <f>'Isplaćene štete'!D10/Premije!D9*100</f>
        <v>39.157072614459402</v>
      </c>
      <c r="D16" s="42">
        <f>'Isplaćene štete'!F10/Premije!F9*100</f>
        <v>37.333380398211638</v>
      </c>
      <c r="G16" s="19"/>
      <c r="I16" s="26"/>
    </row>
    <row r="17" spans="2:9" x14ac:dyDescent="0.25">
      <c r="B17" s="104" t="s">
        <v>18</v>
      </c>
      <c r="C17" s="42">
        <f>'Isplaćene štete'!D16/Premije!D18*100</f>
        <v>41.983007181811168</v>
      </c>
      <c r="D17" s="42">
        <f>'Isplaćene štete'!F16/Premije!F18*100</f>
        <v>36.222339382888258</v>
      </c>
      <c r="G17" s="19"/>
      <c r="I17" s="26"/>
    </row>
    <row r="18" spans="2:9" x14ac:dyDescent="0.25">
      <c r="B18" s="104" t="s">
        <v>23</v>
      </c>
      <c r="C18" s="42">
        <f>'Isplaćene štete'!D21/Premije!D22*100</f>
        <v>34.656228621784344</v>
      </c>
      <c r="D18" s="42">
        <f>'Isplaćene štete'!F21/Premije!F22*100</f>
        <v>36.089490477841082</v>
      </c>
      <c r="G18" s="19"/>
      <c r="I18" s="26"/>
    </row>
    <row r="19" spans="2:9" x14ac:dyDescent="0.25">
      <c r="B19" s="104" t="s">
        <v>5</v>
      </c>
      <c r="C19" s="42">
        <f>'Isplaćene štete'!D15/Premije!D17*100</f>
        <v>33.815786944874063</v>
      </c>
      <c r="D19" s="42">
        <f>'Isplaćene štete'!F15/Premije!F17*100</f>
        <v>35.579136274846725</v>
      </c>
      <c r="G19" s="19"/>
      <c r="I19" s="26"/>
    </row>
    <row r="20" spans="2:9" x14ac:dyDescent="0.25">
      <c r="B20" s="104" t="s">
        <v>17</v>
      </c>
      <c r="C20" s="42">
        <f>'Isplaćene štete'!D19/Premije!D19*100</f>
        <v>32.732032553230859</v>
      </c>
      <c r="D20" s="42">
        <f>'Isplaćene štete'!F19/Premije!F19*100</f>
        <v>34.900613535890571</v>
      </c>
      <c r="G20" s="19"/>
      <c r="I20" s="26"/>
    </row>
    <row r="21" spans="2:9" x14ac:dyDescent="0.25">
      <c r="B21" s="104" t="s">
        <v>33</v>
      </c>
      <c r="C21" s="42">
        <f>'Isplaćene štete'!D27/Premije!D30*100</f>
        <v>0.32999235420673184</v>
      </c>
      <c r="D21" s="42">
        <f>'Isplaćene štete'!F27/Premije!F30*100</f>
        <v>34.358159234733279</v>
      </c>
      <c r="G21" s="19"/>
      <c r="I21" s="26"/>
    </row>
    <row r="22" spans="2:9" x14ac:dyDescent="0.25">
      <c r="B22" s="104" t="s">
        <v>11</v>
      </c>
      <c r="C22" s="42">
        <f>'Isplaćene štete'!D28/Premije!D28*100</f>
        <v>37.199517841561935</v>
      </c>
      <c r="D22" s="42">
        <f>'Isplaćene štete'!F28/Premije!F28*100</f>
        <v>30.679484772046628</v>
      </c>
      <c r="G22" s="19"/>
      <c r="I22" s="26"/>
    </row>
    <row r="23" spans="2:9" x14ac:dyDescent="0.25">
      <c r="B23" s="104" t="s">
        <v>8</v>
      </c>
      <c r="C23" s="42">
        <f>'Isplaćene štete'!D26/Premije!D27*100</f>
        <v>36.834315321787827</v>
      </c>
      <c r="D23" s="42">
        <f>'Isplaćene štete'!F26/Premije!F27*100</f>
        <v>30.389051093189384</v>
      </c>
      <c r="G23" s="19"/>
      <c r="I23" s="26"/>
    </row>
    <row r="24" spans="2:9" x14ac:dyDescent="0.25">
      <c r="B24" s="106" t="s">
        <v>28</v>
      </c>
      <c r="C24" s="42">
        <f>'Isplaćene štete'!D13/Premije!D13*100</f>
        <v>35.51045717000013</v>
      </c>
      <c r="D24" s="42">
        <f>'Isplaćene štete'!F13/Premije!F13*100</f>
        <v>29.991027609521272</v>
      </c>
      <c r="G24" s="26"/>
      <c r="I24" s="26"/>
    </row>
    <row r="25" spans="2:9" x14ac:dyDescent="0.25">
      <c r="B25" s="104" t="s">
        <v>6</v>
      </c>
      <c r="C25" s="42">
        <f>'Isplaćene štete'!D17/Premije!D16*100</f>
        <v>28.815069951665755</v>
      </c>
      <c r="D25" s="42">
        <f>'Isplaćene štete'!F17/Premije!F16*100</f>
        <v>28.248609736909856</v>
      </c>
      <c r="G25" s="19"/>
      <c r="I25" s="26"/>
    </row>
    <row r="26" spans="2:9" x14ac:dyDescent="0.25">
      <c r="B26" s="104" t="s">
        <v>34</v>
      </c>
      <c r="C26" s="42">
        <f>'Isplaćene štete'!D23/Premije!D20*100</f>
        <v>26.681572101756927</v>
      </c>
      <c r="D26" s="42">
        <f>'Isplaćene štete'!F23/Premije!F20*100</f>
        <v>24.865372234518567</v>
      </c>
      <c r="G26" s="19"/>
      <c r="I26" s="26"/>
    </row>
    <row r="27" spans="2:9" x14ac:dyDescent="0.25">
      <c r="B27" s="104" t="s">
        <v>21</v>
      </c>
      <c r="C27" s="42">
        <f>'Isplaćene štete'!D24/Premije!D25*100</f>
        <v>19.363278755941334</v>
      </c>
      <c r="D27" s="42">
        <f>'Isplaćene štete'!F24/Premije!F25*100</f>
        <v>24.493817062210248</v>
      </c>
      <c r="G27" s="19"/>
      <c r="I27" s="26"/>
    </row>
    <row r="28" spans="2:9" x14ac:dyDescent="0.25">
      <c r="B28" s="104" t="s">
        <v>4</v>
      </c>
      <c r="C28" s="42">
        <f>'Isplaćene štete'!D20/Premije!D14*100</f>
        <v>21.506783202636186</v>
      </c>
      <c r="D28" s="42">
        <f>'Isplaćene štete'!F20/Premije!F14*100</f>
        <v>22.469574499279606</v>
      </c>
      <c r="G28" s="19"/>
      <c r="I28" s="26"/>
    </row>
    <row r="29" spans="2:9" x14ac:dyDescent="0.25">
      <c r="B29" s="104" t="s">
        <v>7</v>
      </c>
      <c r="C29" s="42">
        <f>'Isplaćene štete'!D25/Premije!D21*100</f>
        <v>24.640278703131319</v>
      </c>
      <c r="D29" s="42">
        <f>'Isplaćene štete'!F25/Premije!F21*100</f>
        <v>19.621756379679542</v>
      </c>
      <c r="G29" s="19"/>
      <c r="I29" s="26"/>
    </row>
    <row r="30" spans="2:9" x14ac:dyDescent="0.25">
      <c r="B30" s="107" t="s">
        <v>26</v>
      </c>
      <c r="C30" s="60">
        <f>'Isplaćene štete'!D30/Premije!D29*100</f>
        <v>16.68104254892868</v>
      </c>
      <c r="D30" s="60">
        <f>'Isplaćene štete'!F30/Premije!F29*100</f>
        <v>15.341919543176463</v>
      </c>
      <c r="G30" s="20"/>
      <c r="I30" s="26"/>
    </row>
    <row r="31" spans="2:9" x14ac:dyDescent="0.25">
      <c r="B31" s="108" t="s">
        <v>38</v>
      </c>
      <c r="C31" s="60">
        <f>'Isplaćene štete'!D32/Premije!D31*100</f>
        <v>0.31359752802062307</v>
      </c>
      <c r="D31" s="42">
        <f>'Isplaćene štete'!F32/Premije!F31*100</f>
        <v>11.770047124276852</v>
      </c>
      <c r="G31" s="19"/>
      <c r="I31" s="26"/>
    </row>
    <row r="32" spans="2:9" ht="15.75" thickBot="1" x14ac:dyDescent="0.3">
      <c r="B32" s="109" t="s">
        <v>30</v>
      </c>
      <c r="C32" s="43">
        <f>'Isplaćene štete'!D31/Premije!D30*100</f>
        <v>2.114758690136441</v>
      </c>
      <c r="D32" s="43">
        <f>'Isplaćene štete'!F31/Premije!F30*100</f>
        <v>11.464230986472709</v>
      </c>
      <c r="G32" s="19"/>
      <c r="I32" s="26"/>
    </row>
    <row r="34" spans="2:11" x14ac:dyDescent="0.25">
      <c r="B34" s="8" t="s">
        <v>43</v>
      </c>
      <c r="J34" s="23"/>
      <c r="K34" s="23"/>
    </row>
    <row r="35" spans="2:11" x14ac:dyDescent="0.25">
      <c r="B35" s="8"/>
      <c r="C35" s="19"/>
      <c r="D35" s="20"/>
      <c r="E35" s="21"/>
      <c r="F35" s="21"/>
      <c r="G35" s="20"/>
      <c r="H35" s="21"/>
      <c r="J35" s="23"/>
      <c r="K35" s="23"/>
    </row>
    <row r="36" spans="2:11" x14ac:dyDescent="0.25">
      <c r="B36" s="8" t="s">
        <v>44</v>
      </c>
      <c r="C36" s="19"/>
      <c r="D36" s="20"/>
      <c r="E36" s="21"/>
      <c r="F36" s="21"/>
      <c r="G36" s="20"/>
      <c r="H36" s="21"/>
      <c r="J36" s="23"/>
      <c r="K36" s="23"/>
    </row>
    <row r="37" spans="2:11" x14ac:dyDescent="0.25">
      <c r="C37" s="19"/>
      <c r="D37" s="20"/>
      <c r="E37" s="21"/>
      <c r="F37" s="21"/>
      <c r="G37" s="20"/>
      <c r="H37" s="21"/>
      <c r="J37" s="23"/>
      <c r="K37" s="23"/>
    </row>
    <row r="38" spans="2:11" x14ac:dyDescent="0.25">
      <c r="B38" s="57" t="s">
        <v>45</v>
      </c>
      <c r="C38" s="19"/>
      <c r="D38" s="20"/>
      <c r="E38" s="21"/>
      <c r="F38" s="21"/>
      <c r="G38" s="20"/>
      <c r="H38" s="21"/>
      <c r="J38" s="23"/>
      <c r="K38" s="23"/>
    </row>
    <row r="39" spans="2:11" x14ac:dyDescent="0.25">
      <c r="C39" s="19"/>
      <c r="D39" s="22"/>
      <c r="E39" s="21"/>
      <c r="F39" s="21"/>
      <c r="G39" s="20"/>
      <c r="H39" s="21"/>
      <c r="J39" s="23"/>
      <c r="K39" s="23"/>
    </row>
    <row r="40" spans="2:11" x14ac:dyDescent="0.25">
      <c r="B40" s="57" t="s">
        <v>48</v>
      </c>
      <c r="C40" s="19"/>
      <c r="D40" s="20"/>
      <c r="E40" s="21"/>
      <c r="F40" s="21"/>
      <c r="G40" s="20"/>
      <c r="H40" s="21"/>
      <c r="J40" s="23"/>
      <c r="K40" s="23"/>
    </row>
    <row r="41" spans="2:11" x14ac:dyDescent="0.25">
      <c r="C41" s="19"/>
      <c r="D41" s="20"/>
      <c r="E41" s="21"/>
      <c r="F41" s="21"/>
      <c r="G41" s="20"/>
      <c r="H41" s="21"/>
      <c r="J41" s="23"/>
      <c r="K41" s="23"/>
    </row>
    <row r="42" spans="2:11" x14ac:dyDescent="0.25">
      <c r="B42" s="57" t="s">
        <v>51</v>
      </c>
      <c r="C42" s="19"/>
      <c r="D42" s="20"/>
      <c r="E42" s="21"/>
      <c r="F42" s="21"/>
      <c r="G42" s="20"/>
      <c r="H42" s="21"/>
      <c r="J42" s="23"/>
      <c r="K42" s="23"/>
    </row>
    <row r="43" spans="2:11" x14ac:dyDescent="0.25">
      <c r="C43" s="19"/>
      <c r="D43" s="20"/>
      <c r="E43" s="21"/>
      <c r="F43" s="21"/>
      <c r="G43" s="20"/>
      <c r="H43" s="21"/>
      <c r="J43" s="23"/>
      <c r="K43" s="23"/>
    </row>
    <row r="44" spans="2:11" x14ac:dyDescent="0.25">
      <c r="B44" s="57" t="s">
        <v>52</v>
      </c>
      <c r="C44" s="19"/>
      <c r="D44" s="20"/>
      <c r="E44" s="21"/>
      <c r="F44" s="21"/>
      <c r="G44" s="20"/>
      <c r="H44" s="21"/>
      <c r="J44" s="23"/>
      <c r="K44" s="23"/>
    </row>
    <row r="45" spans="2:11" x14ac:dyDescent="0.25">
      <c r="B45" s="21"/>
      <c r="C45" s="19"/>
      <c r="D45" s="20"/>
      <c r="E45" s="21"/>
      <c r="F45" s="21"/>
      <c r="G45" s="20"/>
      <c r="H45" s="21"/>
      <c r="J45" s="23"/>
      <c r="K45" s="23"/>
    </row>
    <row r="46" spans="2:11" x14ac:dyDescent="0.25">
      <c r="B46" s="21"/>
      <c r="C46" s="19"/>
      <c r="D46" s="20"/>
      <c r="E46" s="21"/>
      <c r="F46" s="21"/>
      <c r="G46" s="20"/>
      <c r="H46" s="21"/>
      <c r="J46" s="23"/>
      <c r="K46" s="23"/>
    </row>
    <row r="47" spans="2:11" x14ac:dyDescent="0.25">
      <c r="B47" s="21"/>
      <c r="C47" s="19"/>
      <c r="D47" s="20"/>
      <c r="E47" s="21"/>
      <c r="F47" s="21"/>
      <c r="G47" s="20"/>
      <c r="H47" s="21"/>
      <c r="J47" s="23"/>
      <c r="K47" s="23"/>
    </row>
    <row r="48" spans="2:11" x14ac:dyDescent="0.25">
      <c r="B48" s="21"/>
      <c r="C48" s="19"/>
      <c r="D48" s="20"/>
      <c r="E48" s="21"/>
      <c r="F48" s="21"/>
      <c r="G48" s="20"/>
      <c r="H48" s="21"/>
      <c r="J48" s="23"/>
      <c r="K48" s="23"/>
    </row>
    <row r="49" spans="2:11" x14ac:dyDescent="0.25">
      <c r="B49" s="21"/>
      <c r="C49" s="19"/>
      <c r="D49" s="20"/>
      <c r="E49" s="21"/>
      <c r="F49" s="21"/>
      <c r="G49" s="20"/>
      <c r="H49" s="21"/>
      <c r="J49" s="23"/>
      <c r="K49" s="23"/>
    </row>
    <row r="50" spans="2:11" x14ac:dyDescent="0.25">
      <c r="B50" s="21"/>
      <c r="C50" s="19"/>
      <c r="D50" s="20"/>
      <c r="E50" s="21"/>
      <c r="F50" s="21"/>
      <c r="G50" s="20"/>
      <c r="H50" s="21"/>
      <c r="J50" s="23"/>
      <c r="K50" s="23"/>
    </row>
    <row r="51" spans="2:11" x14ac:dyDescent="0.25">
      <c r="B51" s="21"/>
      <c r="C51" s="19"/>
      <c r="D51" s="20"/>
      <c r="E51" s="21"/>
      <c r="F51" s="21"/>
      <c r="G51" s="20"/>
      <c r="H51" s="21"/>
      <c r="J51" s="23"/>
      <c r="K51" s="23"/>
    </row>
    <row r="52" spans="2:11" x14ac:dyDescent="0.25">
      <c r="B52" s="21"/>
      <c r="C52" s="19"/>
      <c r="D52" s="20"/>
      <c r="E52" s="21"/>
      <c r="F52" s="21"/>
      <c r="G52" s="20"/>
      <c r="H52" s="21"/>
      <c r="J52" s="23"/>
      <c r="K52" s="23"/>
    </row>
    <row r="53" spans="2:11" x14ac:dyDescent="0.25">
      <c r="B53" s="21"/>
      <c r="C53" s="19"/>
      <c r="D53" s="20"/>
      <c r="E53" s="21"/>
      <c r="F53" s="21"/>
      <c r="G53" s="20"/>
      <c r="H53" s="21"/>
      <c r="J53" s="23"/>
      <c r="K53" s="23"/>
    </row>
    <row r="54" spans="2:11" x14ac:dyDescent="0.25">
      <c r="B54" s="21"/>
      <c r="C54" s="19"/>
      <c r="D54" s="20"/>
      <c r="E54" s="21"/>
      <c r="F54" s="21"/>
      <c r="G54" s="20"/>
      <c r="H54" s="21"/>
      <c r="J54" s="23"/>
      <c r="K54" s="23"/>
    </row>
    <row r="55" spans="2:11" x14ac:dyDescent="0.25">
      <c r="B55" s="21"/>
      <c r="C55" s="19"/>
      <c r="D55" s="20"/>
      <c r="E55" s="21"/>
      <c r="F55" s="21"/>
      <c r="G55" s="20"/>
      <c r="H55" s="21"/>
      <c r="J55" s="23"/>
      <c r="K55" s="23"/>
    </row>
    <row r="56" spans="2:11" x14ac:dyDescent="0.25">
      <c r="B56" s="21"/>
      <c r="C56" s="19"/>
      <c r="D56" s="20"/>
      <c r="E56" s="21"/>
      <c r="F56" s="21"/>
      <c r="G56" s="20"/>
      <c r="H56" s="21"/>
      <c r="J56" s="23"/>
      <c r="K56" s="23"/>
    </row>
    <row r="57" spans="2:11" x14ac:dyDescent="0.25">
      <c r="B57" s="21"/>
      <c r="C57" s="19"/>
      <c r="D57" s="20"/>
      <c r="E57" s="21"/>
      <c r="F57" s="21"/>
      <c r="G57" s="20"/>
      <c r="H57" s="21"/>
      <c r="J57" s="23"/>
      <c r="K57" s="23"/>
    </row>
    <row r="58" spans="2:11" x14ac:dyDescent="0.25">
      <c r="B58" s="21"/>
      <c r="C58" s="19"/>
      <c r="D58" s="20"/>
      <c r="E58" s="21"/>
      <c r="F58" s="21"/>
      <c r="G58" s="20"/>
      <c r="H58" s="21"/>
    </row>
    <row r="59" spans="2:11" x14ac:dyDescent="0.25">
      <c r="B59" s="21"/>
      <c r="C59" s="19"/>
      <c r="D59" s="20"/>
      <c r="E59" s="21"/>
      <c r="F59" s="21"/>
      <c r="G59" s="20"/>
      <c r="H59" s="21"/>
    </row>
    <row r="60" spans="2:11" x14ac:dyDescent="0.25">
      <c r="B60" s="21"/>
    </row>
  </sheetData>
  <sortState ref="B7:G31">
    <sortCondition ref="B7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30.09.2017.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Premije</vt:lpstr>
      <vt:lpstr>Isplaćene štete</vt:lpstr>
      <vt:lpstr>Isplaćene štete ▪ Premije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2020-02-14T09:18:25Z</dcterms:modified>
</cp:coreProperties>
</file>